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OP VaI_výzva 1.2.2._21\GUKOM, spol.sr.o\VO\"/>
    </mc:Choice>
  </mc:AlternateContent>
  <bookViews>
    <workbookView xWindow="0" yWindow="0" windowWidth="28800" windowHeight="1243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2'!$A$1:$A$1107</definedName>
    <definedName name="_xlnm.Print_Area" localSheetId="0">'Príloha č. 2'!$B$4:$J$1107</definedName>
    <definedName name="podopatrenie">[1]Výzvy!$B$15:$B$17</definedName>
  </definedNames>
  <calcPr calcId="15251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A4" i="1" s="1"/>
  <c r="J29" i="1"/>
  <c r="J30" i="1"/>
  <c r="J31" i="1"/>
  <c r="J32" i="1"/>
  <c r="A37" i="1"/>
  <c r="A38" i="1" s="1"/>
  <c r="A39" i="1"/>
  <c r="A40" i="1"/>
  <c r="A43" i="1"/>
  <c r="A44" i="1"/>
  <c r="A45" i="1"/>
  <c r="A46" i="1" s="1"/>
  <c r="A47" i="1"/>
  <c r="A48" i="1"/>
  <c r="G48" i="1"/>
  <c r="A50" i="1"/>
  <c r="A52" i="1" s="1"/>
  <c r="A53" i="1" s="1"/>
  <c r="A51" i="1"/>
  <c r="J54" i="1"/>
  <c r="A54" i="1" s="1"/>
  <c r="A55" i="1"/>
  <c r="B55" i="1"/>
  <c r="A56" i="1"/>
  <c r="A57" i="1"/>
  <c r="B57" i="1"/>
  <c r="A59" i="1"/>
  <c r="B59" i="1"/>
  <c r="A60" i="1"/>
  <c r="A62" i="1"/>
  <c r="A63" i="1"/>
  <c r="C63" i="1"/>
  <c r="A65" i="1"/>
  <c r="A66" i="1"/>
  <c r="A67" i="1"/>
  <c r="A69" i="1"/>
  <c r="A70" i="1"/>
  <c r="A71" i="1"/>
  <c r="A73" i="1"/>
  <c r="A74" i="1"/>
  <c r="A75" i="1"/>
  <c r="A76" i="1"/>
  <c r="A58" i="1" s="1"/>
  <c r="A77" i="1"/>
  <c r="A78" i="1"/>
  <c r="A79" i="1"/>
  <c r="J79" i="1"/>
  <c r="K79" i="1"/>
  <c r="A80" i="1"/>
  <c r="J80" i="1"/>
  <c r="K80" i="1" s="1"/>
  <c r="A81" i="1"/>
  <c r="J81" i="1"/>
  <c r="K81" i="1" s="1"/>
  <c r="A82" i="1"/>
  <c r="J82" i="1"/>
  <c r="K82" i="1" s="1"/>
  <c r="A83" i="1"/>
  <c r="J83" i="1"/>
  <c r="K83" i="1"/>
  <c r="A84" i="1"/>
  <c r="J84" i="1"/>
  <c r="K84" i="1" s="1"/>
  <c r="A85" i="1"/>
  <c r="J85" i="1"/>
  <c r="K85" i="1" s="1"/>
  <c r="A86" i="1"/>
  <c r="J86" i="1"/>
  <c r="K86" i="1"/>
  <c r="A87" i="1"/>
  <c r="A88" i="1"/>
  <c r="A89" i="1"/>
  <c r="A90" i="1"/>
  <c r="A91" i="1"/>
  <c r="C91" i="1"/>
  <c r="A94" i="1"/>
  <c r="A98" i="1" s="1"/>
  <c r="A95" i="1"/>
  <c r="A99" i="1"/>
  <c r="A100" i="1"/>
  <c r="A101" i="1" s="1"/>
  <c r="A102" i="1"/>
  <c r="A103" i="1"/>
  <c r="G103" i="1"/>
  <c r="A105" i="1"/>
  <c r="A107" i="1" s="1"/>
  <c r="A108" i="1" s="1"/>
  <c r="A106" i="1"/>
  <c r="J109" i="1"/>
  <c r="A109" i="1" s="1"/>
  <c r="A110" i="1"/>
  <c r="B110" i="1"/>
  <c r="A111" i="1"/>
  <c r="A112" i="1"/>
  <c r="B112" i="1"/>
  <c r="A114" i="1"/>
  <c r="B114" i="1"/>
  <c r="A115" i="1"/>
  <c r="A117" i="1"/>
  <c r="A118" i="1"/>
  <c r="C118" i="1"/>
  <c r="A120" i="1"/>
  <c r="A121" i="1"/>
  <c r="A122" i="1"/>
  <c r="A124" i="1"/>
  <c r="A125" i="1"/>
  <c r="A126" i="1"/>
  <c r="A128" i="1"/>
  <c r="A129" i="1"/>
  <c r="A130" i="1"/>
  <c r="A131" i="1"/>
  <c r="A113" i="1" s="1"/>
  <c r="A132" i="1"/>
  <c r="A133" i="1"/>
  <c r="A134" i="1"/>
  <c r="J134" i="1"/>
  <c r="K134" i="1"/>
  <c r="A135" i="1"/>
  <c r="J135" i="1"/>
  <c r="K135" i="1" s="1"/>
  <c r="A136" i="1"/>
  <c r="J136" i="1"/>
  <c r="K136" i="1" s="1"/>
  <c r="A137" i="1"/>
  <c r="J137" i="1"/>
  <c r="K137" i="1"/>
  <c r="A138" i="1"/>
  <c r="J138" i="1"/>
  <c r="K138" i="1"/>
  <c r="A139" i="1"/>
  <c r="J139" i="1"/>
  <c r="K139" i="1" s="1"/>
  <c r="A140" i="1"/>
  <c r="J140" i="1"/>
  <c r="K140" i="1" s="1"/>
  <c r="A141" i="1"/>
  <c r="J141" i="1"/>
  <c r="K141" i="1" s="1"/>
  <c r="A142" i="1"/>
  <c r="A143" i="1"/>
  <c r="A144" i="1"/>
  <c r="A145" i="1"/>
  <c r="A146" i="1"/>
  <c r="C146" i="1"/>
  <c r="A149" i="1"/>
  <c r="A150" i="1"/>
  <c r="A153" i="1"/>
  <c r="A154" i="1"/>
  <c r="A155" i="1"/>
  <c r="A156" i="1" s="1"/>
  <c r="A157" i="1"/>
  <c r="A158" i="1"/>
  <c r="G158" i="1"/>
  <c r="A160" i="1"/>
  <c r="A162" i="1" s="1"/>
  <c r="A163" i="1" s="1"/>
  <c r="A161" i="1"/>
  <c r="J164" i="1"/>
  <c r="A164" i="1" s="1"/>
  <c r="A165" i="1"/>
  <c r="B165" i="1"/>
  <c r="A166" i="1"/>
  <c r="A167" i="1"/>
  <c r="B167" i="1"/>
  <c r="A169" i="1"/>
  <c r="B169" i="1"/>
  <c r="A170" i="1"/>
  <c r="A172" i="1"/>
  <c r="A173" i="1"/>
  <c r="C173" i="1"/>
  <c r="A175" i="1"/>
  <c r="A176" i="1"/>
  <c r="A177" i="1"/>
  <c r="A179" i="1"/>
  <c r="A180" i="1"/>
  <c r="A181" i="1"/>
  <c r="A183" i="1"/>
  <c r="A184" i="1"/>
  <c r="A185" i="1"/>
  <c r="A186" i="1"/>
  <c r="A168" i="1" s="1"/>
  <c r="A187" i="1"/>
  <c r="A188" i="1"/>
  <c r="A189" i="1"/>
  <c r="J189" i="1"/>
  <c r="K189" i="1"/>
  <c r="A190" i="1"/>
  <c r="J190" i="1"/>
  <c r="K190" i="1" s="1"/>
  <c r="A191" i="1"/>
  <c r="J191" i="1"/>
  <c r="K191" i="1" s="1"/>
  <c r="A192" i="1"/>
  <c r="J192" i="1"/>
  <c r="K192" i="1" s="1"/>
  <c r="A193" i="1"/>
  <c r="J193" i="1"/>
  <c r="K193" i="1"/>
  <c r="A194" i="1"/>
  <c r="J194" i="1"/>
  <c r="K194" i="1" s="1"/>
  <c r="A195" i="1"/>
  <c r="J195" i="1"/>
  <c r="K195" i="1" s="1"/>
  <c r="A196" i="1"/>
  <c r="J196" i="1"/>
  <c r="K196" i="1" s="1"/>
  <c r="A197" i="1"/>
  <c r="A198" i="1"/>
  <c r="A199" i="1"/>
  <c r="A200" i="1"/>
  <c r="A201" i="1"/>
  <c r="C201" i="1"/>
  <c r="A204" i="1"/>
  <c r="A208" i="1" s="1"/>
  <c r="A205" i="1"/>
  <c r="A209" i="1"/>
  <c r="A210" i="1"/>
  <c r="A211" i="1" s="1"/>
  <c r="A212" i="1"/>
  <c r="A213" i="1"/>
  <c r="G213" i="1"/>
  <c r="A215" i="1"/>
  <c r="A217" i="1" s="1"/>
  <c r="A218" i="1" s="1"/>
  <c r="A216" i="1"/>
  <c r="J219" i="1"/>
  <c r="A219" i="1" s="1"/>
  <c r="A220" i="1"/>
  <c r="B220" i="1"/>
  <c r="A221" i="1"/>
  <c r="A222" i="1"/>
  <c r="B222" i="1"/>
  <c r="A224" i="1"/>
  <c r="B224" i="1"/>
  <c r="A225" i="1"/>
  <c r="A227" i="1"/>
  <c r="A228" i="1"/>
  <c r="C228" i="1"/>
  <c r="A230" i="1"/>
  <c r="A231" i="1"/>
  <c r="A232" i="1"/>
  <c r="A234" i="1"/>
  <c r="A235" i="1"/>
  <c r="A236" i="1"/>
  <c r="A238" i="1"/>
  <c r="A239" i="1"/>
  <c r="A240" i="1"/>
  <c r="A241" i="1"/>
  <c r="A223" i="1" s="1"/>
  <c r="A242" i="1"/>
  <c r="A243" i="1"/>
  <c r="A244" i="1"/>
  <c r="J244" i="1"/>
  <c r="K244" i="1"/>
  <c r="A245" i="1"/>
  <c r="J245" i="1"/>
  <c r="A246" i="1"/>
  <c r="J246" i="1"/>
  <c r="K246" i="1" s="1"/>
  <c r="A247" i="1"/>
  <c r="J247" i="1"/>
  <c r="K247" i="1"/>
  <c r="A248" i="1"/>
  <c r="J248" i="1"/>
  <c r="K248" i="1"/>
  <c r="A249" i="1"/>
  <c r="J249" i="1"/>
  <c r="K249" i="1" s="1"/>
  <c r="A250" i="1"/>
  <c r="J250" i="1"/>
  <c r="K250" i="1"/>
  <c r="A251" i="1"/>
  <c r="J251" i="1"/>
  <c r="K251" i="1"/>
  <c r="A252" i="1"/>
  <c r="A253" i="1"/>
  <c r="A254" i="1"/>
  <c r="A255" i="1"/>
  <c r="A256" i="1"/>
  <c r="A258" i="1" s="1"/>
  <c r="C256" i="1"/>
  <c r="A257" i="1"/>
  <c r="A259" i="1"/>
  <c r="A262" i="1" s="1"/>
  <c r="A264" i="1"/>
  <c r="A265" i="1"/>
  <c r="A267" i="1"/>
  <c r="A268" i="1"/>
  <c r="G268" i="1"/>
  <c r="A270" i="1"/>
  <c r="A271" i="1"/>
  <c r="A272" i="1"/>
  <c r="A273" i="1" s="1"/>
  <c r="A274" i="1"/>
  <c r="J274" i="1"/>
  <c r="A275" i="1"/>
  <c r="B275" i="1"/>
  <c r="A276" i="1"/>
  <c r="A277" i="1"/>
  <c r="B277" i="1"/>
  <c r="A279" i="1"/>
  <c r="B279" i="1"/>
  <c r="A280" i="1"/>
  <c r="A282" i="1"/>
  <c r="A283" i="1"/>
  <c r="C283" i="1"/>
  <c r="A285" i="1"/>
  <c r="A286" i="1"/>
  <c r="A287" i="1"/>
  <c r="A289" i="1"/>
  <c r="A290" i="1"/>
  <c r="A291" i="1"/>
  <c r="A293" i="1"/>
  <c r="A294" i="1"/>
  <c r="A295" i="1"/>
  <c r="A296" i="1"/>
  <c r="A278" i="1" s="1"/>
  <c r="A297" i="1"/>
  <c r="A298" i="1"/>
  <c r="A299" i="1"/>
  <c r="J299" i="1"/>
  <c r="K299" i="1"/>
  <c r="A300" i="1"/>
  <c r="J300" i="1"/>
  <c r="A301" i="1"/>
  <c r="J301" i="1"/>
  <c r="K301" i="1"/>
  <c r="A302" i="1"/>
  <c r="J302" i="1"/>
  <c r="K302" i="1" s="1"/>
  <c r="A303" i="1"/>
  <c r="J303" i="1"/>
  <c r="K303" i="1"/>
  <c r="A304" i="1"/>
  <c r="J304" i="1"/>
  <c r="K304" i="1" s="1"/>
  <c r="A305" i="1"/>
  <c r="J305" i="1"/>
  <c r="K305" i="1" s="1"/>
  <c r="A306" i="1"/>
  <c r="J306" i="1"/>
  <c r="K306" i="1"/>
  <c r="A307" i="1"/>
  <c r="A308" i="1"/>
  <c r="A309" i="1"/>
  <c r="A310" i="1"/>
  <c r="A311" i="1"/>
  <c r="A313" i="1" s="1"/>
  <c r="C311" i="1"/>
  <c r="A314" i="1"/>
  <c r="A317" i="1" s="1"/>
  <c r="A315" i="1"/>
  <c r="A316" i="1"/>
  <c r="A318" i="1"/>
  <c r="A320" i="1"/>
  <c r="A322" i="1" s="1"/>
  <c r="G323" i="1"/>
  <c r="A325" i="1"/>
  <c r="A326" i="1" s="1"/>
  <c r="J329" i="1"/>
  <c r="B330" i="1"/>
  <c r="A332" i="1"/>
  <c r="B332" i="1"/>
  <c r="B334" i="1"/>
  <c r="A335" i="1"/>
  <c r="C338" i="1"/>
  <c r="A340" i="1"/>
  <c r="A345" i="1"/>
  <c r="A350" i="1"/>
  <c r="A351" i="1"/>
  <c r="A352" i="1"/>
  <c r="A353" i="1"/>
  <c r="A354" i="1"/>
  <c r="J354" i="1"/>
  <c r="K354" i="1"/>
  <c r="A355" i="1"/>
  <c r="J355" i="1"/>
  <c r="A356" i="1"/>
  <c r="J356" i="1"/>
  <c r="K356" i="1"/>
  <c r="A357" i="1"/>
  <c r="J357" i="1"/>
  <c r="K357" i="1" s="1"/>
  <c r="A358" i="1"/>
  <c r="J358" i="1"/>
  <c r="K358" i="1"/>
  <c r="A359" i="1"/>
  <c r="J359" i="1"/>
  <c r="K359" i="1" s="1"/>
  <c r="A360" i="1"/>
  <c r="J360" i="1"/>
  <c r="K360" i="1" s="1"/>
  <c r="A361" i="1"/>
  <c r="J361" i="1"/>
  <c r="K361" i="1" s="1"/>
  <c r="A362" i="1"/>
  <c r="A363" i="1"/>
  <c r="A364" i="1"/>
  <c r="A365" i="1"/>
  <c r="A366" i="1"/>
  <c r="A368" i="1" s="1"/>
  <c r="C366" i="1"/>
  <c r="A369" i="1"/>
  <c r="A372" i="1" s="1"/>
  <c r="A370" i="1"/>
  <c r="A371" i="1"/>
  <c r="A373" i="1"/>
  <c r="A375" i="1"/>
  <c r="A378" i="1" s="1"/>
  <c r="A377" i="1"/>
  <c r="G378" i="1"/>
  <c r="A380" i="1"/>
  <c r="A381" i="1"/>
  <c r="J384" i="1"/>
  <c r="A385" i="1"/>
  <c r="B385" i="1"/>
  <c r="A387" i="1"/>
  <c r="B387" i="1"/>
  <c r="B389" i="1"/>
  <c r="A390" i="1"/>
  <c r="A393" i="1"/>
  <c r="C393" i="1"/>
  <c r="A396" i="1"/>
  <c r="A397" i="1"/>
  <c r="A400" i="1"/>
  <c r="A401" i="1"/>
  <c r="A404" i="1"/>
  <c r="A405" i="1"/>
  <c r="A406" i="1"/>
  <c r="A388" i="1" s="1"/>
  <c r="A408" i="1"/>
  <c r="A409" i="1"/>
  <c r="J409" i="1"/>
  <c r="K409" i="1" s="1"/>
  <c r="A410" i="1"/>
  <c r="J410" i="1"/>
  <c r="K410" i="1" s="1"/>
  <c r="J411" i="1"/>
  <c r="K411" i="1"/>
  <c r="A412" i="1"/>
  <c r="J412" i="1"/>
  <c r="K412" i="1"/>
  <c r="A413" i="1"/>
  <c r="J413" i="1"/>
  <c r="K413" i="1" s="1"/>
  <c r="A414" i="1"/>
  <c r="J414" i="1"/>
  <c r="K414" i="1" s="1"/>
  <c r="A415" i="1"/>
  <c r="J415" i="1"/>
  <c r="K415" i="1"/>
  <c r="A416" i="1"/>
  <c r="J416" i="1"/>
  <c r="K416" i="1"/>
  <c r="A417" i="1"/>
  <c r="A418" i="1"/>
  <c r="A419" i="1"/>
  <c r="A420" i="1"/>
  <c r="A421" i="1"/>
  <c r="C421" i="1"/>
  <c r="A422" i="1"/>
  <c r="A423" i="1"/>
  <c r="A424" i="1"/>
  <c r="A427" i="1" s="1"/>
  <c r="A425" i="1"/>
  <c r="A426" i="1"/>
  <c r="A428" i="1"/>
  <c r="A430" i="1"/>
  <c r="A429" i="1" s="1"/>
  <c r="G433" i="1"/>
  <c r="J439" i="1"/>
  <c r="A440" i="1"/>
  <c r="B440" i="1"/>
  <c r="B442" i="1"/>
  <c r="B444" i="1"/>
  <c r="A445" i="1"/>
  <c r="C448" i="1"/>
  <c r="A452" i="1"/>
  <c r="A456" i="1"/>
  <c r="A460" i="1"/>
  <c r="A461" i="1"/>
  <c r="A443" i="1" s="1"/>
  <c r="A463" i="1"/>
  <c r="A464" i="1"/>
  <c r="J464" i="1"/>
  <c r="K464" i="1" s="1"/>
  <c r="A465" i="1"/>
  <c r="J465" i="1"/>
  <c r="K465" i="1" s="1"/>
  <c r="A466" i="1"/>
  <c r="J466" i="1"/>
  <c r="K466" i="1"/>
  <c r="A467" i="1"/>
  <c r="J467" i="1"/>
  <c r="K467" i="1"/>
  <c r="A468" i="1"/>
  <c r="J468" i="1"/>
  <c r="K468" i="1" s="1"/>
  <c r="A469" i="1"/>
  <c r="J469" i="1"/>
  <c r="K469" i="1" s="1"/>
  <c r="A470" i="1"/>
  <c r="J470" i="1"/>
  <c r="K470" i="1"/>
  <c r="A471" i="1"/>
  <c r="J471" i="1"/>
  <c r="K471" i="1"/>
  <c r="A472" i="1"/>
  <c r="A473" i="1"/>
  <c r="A474" i="1"/>
  <c r="A475" i="1"/>
  <c r="A476" i="1"/>
  <c r="C476" i="1"/>
  <c r="A477" i="1"/>
  <c r="A478" i="1"/>
  <c r="A479" i="1"/>
  <c r="A482" i="1" s="1"/>
  <c r="A480" i="1"/>
  <c r="A481" i="1"/>
  <c r="A483" i="1"/>
  <c r="A485" i="1"/>
  <c r="A484" i="1" s="1"/>
  <c r="G488" i="1"/>
  <c r="J494" i="1"/>
  <c r="A495" i="1"/>
  <c r="B495" i="1"/>
  <c r="B497" i="1"/>
  <c r="B499" i="1"/>
  <c r="A500" i="1"/>
  <c r="C503" i="1"/>
  <c r="A507" i="1"/>
  <c r="A511" i="1"/>
  <c r="A515" i="1"/>
  <c r="A516" i="1"/>
  <c r="A498" i="1" s="1"/>
  <c r="A518" i="1"/>
  <c r="A519" i="1"/>
  <c r="J519" i="1"/>
  <c r="K519" i="1" s="1"/>
  <c r="A520" i="1"/>
  <c r="J520" i="1"/>
  <c r="K520" i="1" s="1"/>
  <c r="A521" i="1"/>
  <c r="J521" i="1"/>
  <c r="K521" i="1"/>
  <c r="A522" i="1"/>
  <c r="J522" i="1"/>
  <c r="K522" i="1"/>
  <c r="A523" i="1"/>
  <c r="J523" i="1"/>
  <c r="K523" i="1" s="1"/>
  <c r="A524" i="1"/>
  <c r="J524" i="1"/>
  <c r="K524" i="1" s="1"/>
  <c r="A525" i="1"/>
  <c r="J525" i="1"/>
  <c r="K525" i="1"/>
  <c r="A526" i="1"/>
  <c r="J526" i="1"/>
  <c r="K526" i="1"/>
  <c r="A527" i="1"/>
  <c r="A528" i="1"/>
  <c r="A529" i="1"/>
  <c r="A530" i="1"/>
  <c r="A531" i="1"/>
  <c r="A533" i="1" s="1"/>
  <c r="C531" i="1"/>
  <c r="A532" i="1"/>
  <c r="A534" i="1"/>
  <c r="A537" i="1" s="1"/>
  <c r="A535" i="1"/>
  <c r="A536" i="1"/>
  <c r="A538" i="1"/>
  <c r="A540" i="1"/>
  <c r="G543" i="1"/>
  <c r="J549" i="1"/>
  <c r="A550" i="1"/>
  <c r="B550" i="1"/>
  <c r="B552" i="1"/>
  <c r="B554" i="1"/>
  <c r="A555" i="1"/>
  <c r="C558" i="1"/>
  <c r="A570" i="1"/>
  <c r="A571" i="1"/>
  <c r="A553" i="1" s="1"/>
  <c r="A573" i="1"/>
  <c r="A574" i="1"/>
  <c r="J574" i="1"/>
  <c r="K574" i="1" s="1"/>
  <c r="A575" i="1"/>
  <c r="J575" i="1"/>
  <c r="A576" i="1"/>
  <c r="J576" i="1"/>
  <c r="K576" i="1"/>
  <c r="A577" i="1"/>
  <c r="J577" i="1"/>
  <c r="K577" i="1"/>
  <c r="A578" i="1"/>
  <c r="J578" i="1"/>
  <c r="K578" i="1" s="1"/>
  <c r="A579" i="1"/>
  <c r="J579" i="1"/>
  <c r="K579" i="1" s="1"/>
  <c r="A580" i="1"/>
  <c r="J580" i="1"/>
  <c r="K580" i="1"/>
  <c r="A581" i="1"/>
  <c r="J581" i="1"/>
  <c r="K581" i="1"/>
  <c r="A582" i="1"/>
  <c r="A583" i="1"/>
  <c r="A584" i="1"/>
  <c r="A585" i="1"/>
  <c r="A586" i="1"/>
  <c r="A588" i="1" s="1"/>
  <c r="C586" i="1"/>
  <c r="A587" i="1"/>
  <c r="A589" i="1"/>
  <c r="A592" i="1" s="1"/>
  <c r="A590" i="1"/>
  <c r="A591" i="1"/>
  <c r="A593" i="1"/>
  <c r="A595" i="1"/>
  <c r="G598" i="1"/>
  <c r="J604" i="1"/>
  <c r="A605" i="1"/>
  <c r="B605" i="1"/>
  <c r="B607" i="1"/>
  <c r="B609" i="1"/>
  <c r="A610" i="1"/>
  <c r="C613" i="1"/>
  <c r="A621" i="1"/>
  <c r="A625" i="1"/>
  <c r="A626" i="1"/>
  <c r="A628" i="1"/>
  <c r="A629" i="1"/>
  <c r="J629" i="1"/>
  <c r="K629" i="1" s="1"/>
  <c r="A630" i="1"/>
  <c r="J630" i="1"/>
  <c r="A631" i="1"/>
  <c r="J631" i="1"/>
  <c r="K631" i="1" s="1"/>
  <c r="A632" i="1"/>
  <c r="J632" i="1"/>
  <c r="K632" i="1"/>
  <c r="A633" i="1"/>
  <c r="J633" i="1"/>
  <c r="K633" i="1" s="1"/>
  <c r="A634" i="1"/>
  <c r="J634" i="1"/>
  <c r="K634" i="1" s="1"/>
  <c r="A635" i="1"/>
  <c r="J635" i="1"/>
  <c r="K635" i="1" s="1"/>
  <c r="A636" i="1"/>
  <c r="J636" i="1"/>
  <c r="K636" i="1"/>
  <c r="A637" i="1"/>
  <c r="A638" i="1"/>
  <c r="A639" i="1"/>
  <c r="A640" i="1"/>
  <c r="A641" i="1"/>
  <c r="A643" i="1" s="1"/>
  <c r="C641" i="1"/>
  <c r="A642" i="1"/>
  <c r="A644" i="1"/>
  <c r="A645" i="1" s="1"/>
  <c r="A646" i="1"/>
  <c r="A648" i="1"/>
  <c r="A650" i="1"/>
  <c r="A652" i="1" s="1"/>
  <c r="G653" i="1"/>
  <c r="J659" i="1"/>
  <c r="A660" i="1"/>
  <c r="B660" i="1"/>
  <c r="B662" i="1"/>
  <c r="B664" i="1"/>
  <c r="A665" i="1"/>
  <c r="C668" i="1"/>
  <c r="A672" i="1"/>
  <c r="A676" i="1"/>
  <c r="A680" i="1"/>
  <c r="A681" i="1"/>
  <c r="A663" i="1" s="1"/>
  <c r="A682" i="1"/>
  <c r="A683" i="1"/>
  <c r="A684" i="1"/>
  <c r="J684" i="1"/>
  <c r="K684" i="1"/>
  <c r="A685" i="1"/>
  <c r="J685" i="1"/>
  <c r="K685" i="1" s="1"/>
  <c r="A686" i="1"/>
  <c r="J686" i="1"/>
  <c r="K686" i="1"/>
  <c r="A687" i="1"/>
  <c r="J687" i="1"/>
  <c r="K687" i="1" s="1"/>
  <c r="A688" i="1"/>
  <c r="J688" i="1"/>
  <c r="K688" i="1"/>
  <c r="A689" i="1"/>
  <c r="J689" i="1"/>
  <c r="K689" i="1" s="1"/>
  <c r="A690" i="1"/>
  <c r="J690" i="1"/>
  <c r="K690" i="1"/>
  <c r="A691" i="1"/>
  <c r="J691" i="1"/>
  <c r="K691" i="1" s="1"/>
  <c r="A692" i="1"/>
  <c r="A693" i="1"/>
  <c r="A694" i="1"/>
  <c r="A695" i="1"/>
  <c r="A696" i="1"/>
  <c r="A698" i="1" s="1"/>
  <c r="C696" i="1"/>
  <c r="A697" i="1"/>
  <c r="A699" i="1"/>
  <c r="A700" i="1" s="1"/>
  <c r="A701" i="1"/>
  <c r="A703" i="1"/>
  <c r="A705" i="1"/>
  <c r="A707" i="1" s="1"/>
  <c r="G708" i="1"/>
  <c r="J714" i="1"/>
  <c r="A715" i="1"/>
  <c r="B715" i="1"/>
  <c r="B717" i="1"/>
  <c r="B719" i="1"/>
  <c r="A720" i="1"/>
  <c r="C723" i="1"/>
  <c r="A727" i="1"/>
  <c r="A731" i="1"/>
  <c r="A735" i="1"/>
  <c r="A736" i="1"/>
  <c r="A718" i="1" s="1"/>
  <c r="A737" i="1"/>
  <c r="A738" i="1"/>
  <c r="A739" i="1"/>
  <c r="J739" i="1"/>
  <c r="K739" i="1"/>
  <c r="A740" i="1"/>
  <c r="J740" i="1"/>
  <c r="A741" i="1"/>
  <c r="J741" i="1"/>
  <c r="K741" i="1"/>
  <c r="A742" i="1"/>
  <c r="J742" i="1"/>
  <c r="K742" i="1"/>
  <c r="A743" i="1"/>
  <c r="J743" i="1"/>
  <c r="K743" i="1"/>
  <c r="A744" i="1"/>
  <c r="J744" i="1"/>
  <c r="K744" i="1" s="1"/>
  <c r="A745" i="1"/>
  <c r="J745" i="1"/>
  <c r="K745" i="1"/>
  <c r="A746" i="1"/>
  <c r="J746" i="1"/>
  <c r="K746" i="1"/>
  <c r="A747" i="1"/>
  <c r="A748" i="1"/>
  <c r="A749" i="1"/>
  <c r="A750" i="1"/>
  <c r="A751" i="1"/>
  <c r="A753" i="1" s="1"/>
  <c r="C751" i="1"/>
  <c r="A752" i="1"/>
  <c r="A754" i="1"/>
  <c r="A757" i="1" s="1"/>
  <c r="A755" i="1"/>
  <c r="A756" i="1"/>
  <c r="A758" i="1"/>
  <c r="A760" i="1"/>
  <c r="G763" i="1"/>
  <c r="J769" i="1"/>
  <c r="A770" i="1"/>
  <c r="B770" i="1"/>
  <c r="B772" i="1"/>
  <c r="B774" i="1"/>
  <c r="A775" i="1"/>
  <c r="A778" i="1"/>
  <c r="C778" i="1"/>
  <c r="A781" i="1"/>
  <c r="A782" i="1"/>
  <c r="A784" i="1"/>
  <c r="A786" i="1"/>
  <c r="A788" i="1"/>
  <c r="A789" i="1"/>
  <c r="A791" i="1"/>
  <c r="A773" i="1" s="1"/>
  <c r="A792" i="1"/>
  <c r="A793" i="1"/>
  <c r="A794" i="1"/>
  <c r="J794" i="1"/>
  <c r="K794" i="1"/>
  <c r="A795" i="1"/>
  <c r="J795" i="1"/>
  <c r="A796" i="1"/>
  <c r="J796" i="1"/>
  <c r="K796" i="1"/>
  <c r="A797" i="1"/>
  <c r="J797" i="1"/>
  <c r="K797" i="1" s="1"/>
  <c r="A798" i="1"/>
  <c r="J798" i="1"/>
  <c r="K798" i="1"/>
  <c r="A799" i="1"/>
  <c r="J799" i="1"/>
  <c r="K799" i="1" s="1"/>
  <c r="A800" i="1"/>
  <c r="J800" i="1"/>
  <c r="K800" i="1" s="1"/>
  <c r="A801" i="1"/>
  <c r="J801" i="1"/>
  <c r="K801" i="1"/>
  <c r="A802" i="1"/>
  <c r="A803" i="1"/>
  <c r="A804" i="1"/>
  <c r="A805" i="1"/>
  <c r="A806" i="1"/>
  <c r="A808" i="1" s="1"/>
  <c r="C806" i="1"/>
  <c r="A809" i="1"/>
  <c r="A812" i="1" s="1"/>
  <c r="A810" i="1"/>
  <c r="A813" i="1"/>
  <c r="A815" i="1"/>
  <c r="A817" i="1" s="1"/>
  <c r="G818" i="1"/>
  <c r="A820" i="1"/>
  <c r="A821" i="1" s="1"/>
  <c r="J824" i="1"/>
  <c r="B825" i="1"/>
  <c r="A827" i="1"/>
  <c r="B827" i="1"/>
  <c r="B829" i="1"/>
  <c r="A830" i="1"/>
  <c r="C833" i="1"/>
  <c r="A835" i="1"/>
  <c r="A840" i="1"/>
  <c r="A845" i="1"/>
  <c r="A846" i="1"/>
  <c r="A847" i="1"/>
  <c r="A848" i="1"/>
  <c r="A849" i="1"/>
  <c r="J849" i="1"/>
  <c r="K849" i="1"/>
  <c r="A850" i="1"/>
  <c r="J850" i="1"/>
  <c r="A851" i="1"/>
  <c r="J851" i="1"/>
  <c r="K851" i="1" s="1"/>
  <c r="A852" i="1"/>
  <c r="J852" i="1"/>
  <c r="K852" i="1"/>
  <c r="A853" i="1"/>
  <c r="J853" i="1"/>
  <c r="K853" i="1"/>
  <c r="A854" i="1"/>
  <c r="J854" i="1"/>
  <c r="K854" i="1" s="1"/>
  <c r="A855" i="1"/>
  <c r="J855" i="1"/>
  <c r="K855" i="1"/>
  <c r="A856" i="1"/>
  <c r="J856" i="1"/>
  <c r="K856" i="1" s="1"/>
  <c r="A857" i="1"/>
  <c r="A858" i="1"/>
  <c r="A859" i="1"/>
  <c r="A860" i="1"/>
  <c r="A861" i="1"/>
  <c r="A863" i="1" s="1"/>
  <c r="C861" i="1"/>
  <c r="A864" i="1"/>
  <c r="A867" i="1" s="1"/>
  <c r="A866" i="1"/>
  <c r="A870" i="1"/>
  <c r="A873" i="1" s="1"/>
  <c r="A872" i="1"/>
  <c r="G873" i="1"/>
  <c r="A875" i="1"/>
  <c r="A876" i="1"/>
  <c r="J879" i="1"/>
  <c r="A879" i="1" s="1"/>
  <c r="A880" i="1"/>
  <c r="B880" i="1"/>
  <c r="A881" i="1"/>
  <c r="A882" i="1"/>
  <c r="B882" i="1"/>
  <c r="B884" i="1"/>
  <c r="A885" i="1"/>
  <c r="A887" i="1"/>
  <c r="C888" i="1"/>
  <c r="A890" i="1"/>
  <c r="A891" i="1"/>
  <c r="A894" i="1"/>
  <c r="A895" i="1"/>
  <c r="A896" i="1"/>
  <c r="A899" i="1"/>
  <c r="A900" i="1"/>
  <c r="A901" i="1"/>
  <c r="A883" i="1" s="1"/>
  <c r="A902" i="1"/>
  <c r="A903" i="1"/>
  <c r="A904" i="1"/>
  <c r="J904" i="1"/>
  <c r="K904" i="1"/>
  <c r="A905" i="1"/>
  <c r="J905" i="1"/>
  <c r="A906" i="1"/>
  <c r="J906" i="1"/>
  <c r="K906" i="1"/>
  <c r="A907" i="1"/>
  <c r="J907" i="1"/>
  <c r="K907" i="1" s="1"/>
  <c r="A908" i="1"/>
  <c r="J908" i="1"/>
  <c r="K908" i="1"/>
  <c r="A909" i="1"/>
  <c r="J909" i="1"/>
  <c r="K909" i="1" s="1"/>
  <c r="A910" i="1"/>
  <c r="J910" i="1"/>
  <c r="K910" i="1" s="1"/>
  <c r="A911" i="1"/>
  <c r="J911" i="1"/>
  <c r="K911" i="1"/>
  <c r="A912" i="1"/>
  <c r="A913" i="1"/>
  <c r="A914" i="1"/>
  <c r="A915" i="1"/>
  <c r="A916" i="1"/>
  <c r="A918" i="1" s="1"/>
  <c r="C916" i="1"/>
  <c r="A919" i="1"/>
  <c r="A922" i="1" s="1"/>
  <c r="A920" i="1"/>
  <c r="A921" i="1"/>
  <c r="A923" i="1"/>
  <c r="A925" i="1"/>
  <c r="A927" i="1" s="1"/>
  <c r="G928" i="1"/>
  <c r="A930" i="1"/>
  <c r="A931" i="1" s="1"/>
  <c r="J934" i="1"/>
  <c r="B935" i="1"/>
  <c r="A937" i="1"/>
  <c r="B937" i="1"/>
  <c r="B939" i="1"/>
  <c r="A940" i="1"/>
  <c r="C943" i="1"/>
  <c r="A945" i="1"/>
  <c r="A950" i="1"/>
  <c r="A955" i="1"/>
  <c r="A956" i="1"/>
  <c r="A957" i="1"/>
  <c r="A958" i="1"/>
  <c r="A959" i="1"/>
  <c r="J959" i="1"/>
  <c r="K959" i="1"/>
  <c r="A960" i="1"/>
  <c r="J960" i="1"/>
  <c r="A961" i="1"/>
  <c r="J961" i="1"/>
  <c r="K961" i="1" s="1"/>
  <c r="A962" i="1"/>
  <c r="J962" i="1"/>
  <c r="K962" i="1"/>
  <c r="A963" i="1"/>
  <c r="J963" i="1"/>
  <c r="K963" i="1"/>
  <c r="A964" i="1"/>
  <c r="J964" i="1"/>
  <c r="K964" i="1" s="1"/>
  <c r="A965" i="1"/>
  <c r="J965" i="1"/>
  <c r="K965" i="1" s="1"/>
  <c r="A966" i="1"/>
  <c r="J966" i="1"/>
  <c r="K966" i="1" s="1"/>
  <c r="A967" i="1"/>
  <c r="A968" i="1"/>
  <c r="A969" i="1"/>
  <c r="A970" i="1"/>
  <c r="A971" i="1"/>
  <c r="A973" i="1" s="1"/>
  <c r="C971" i="1"/>
  <c r="A972" i="1"/>
  <c r="A974" i="1"/>
  <c r="A977" i="1" s="1"/>
  <c r="A976" i="1"/>
  <c r="A979" i="1"/>
  <c r="A980" i="1"/>
  <c r="A981" i="1" s="1"/>
  <c r="A982" i="1"/>
  <c r="A983" i="1"/>
  <c r="G983" i="1"/>
  <c r="A984" i="1"/>
  <c r="A985" i="1"/>
  <c r="A986" i="1" s="1"/>
  <c r="A989" i="1"/>
  <c r="J989" i="1"/>
  <c r="A990" i="1"/>
  <c r="B990" i="1"/>
  <c r="A991" i="1"/>
  <c r="A992" i="1"/>
  <c r="B992" i="1"/>
  <c r="A994" i="1"/>
  <c r="B994" i="1"/>
  <c r="A995" i="1"/>
  <c r="A997" i="1"/>
  <c r="A998" i="1"/>
  <c r="C998" i="1"/>
  <c r="A1000" i="1"/>
  <c r="A1001" i="1"/>
  <c r="A1002" i="1"/>
  <c r="A1004" i="1"/>
  <c r="A1005" i="1"/>
  <c r="A1006" i="1"/>
  <c r="A1008" i="1"/>
  <c r="A1009" i="1"/>
  <c r="A1010" i="1"/>
  <c r="A1011" i="1"/>
  <c r="A993" i="1" s="1"/>
  <c r="A1012" i="1"/>
  <c r="A1013" i="1"/>
  <c r="A1014" i="1"/>
  <c r="J1014" i="1"/>
  <c r="K1014" i="1"/>
  <c r="A1015" i="1"/>
  <c r="J1015" i="1"/>
  <c r="K1015" i="1" s="1"/>
  <c r="A1016" i="1"/>
  <c r="J1016" i="1"/>
  <c r="K1016" i="1"/>
  <c r="A1017" i="1"/>
  <c r="J1017" i="1"/>
  <c r="K1017" i="1" s="1"/>
  <c r="A1018" i="1"/>
  <c r="J1018" i="1"/>
  <c r="K1018" i="1"/>
  <c r="A1019" i="1"/>
  <c r="J1019" i="1"/>
  <c r="K1019" i="1" s="1"/>
  <c r="A1020" i="1"/>
  <c r="J1020" i="1"/>
  <c r="K1020" i="1"/>
  <c r="A1021" i="1"/>
  <c r="J1021" i="1"/>
  <c r="K1021" i="1" s="1"/>
  <c r="A1022" i="1"/>
  <c r="A1023" i="1"/>
  <c r="A1024" i="1"/>
  <c r="A1025" i="1"/>
  <c r="A1026" i="1"/>
  <c r="A1028" i="1" s="1"/>
  <c r="C1026" i="1"/>
  <c r="A1027" i="1"/>
  <c r="A1029" i="1"/>
  <c r="A1033" i="1" s="1"/>
  <c r="A1035" i="1"/>
  <c r="A1037" i="1" s="1"/>
  <c r="G1038" i="1"/>
  <c r="J1044" i="1"/>
  <c r="A1045" i="1"/>
  <c r="B1045" i="1"/>
  <c r="B1047" i="1"/>
  <c r="B1049" i="1"/>
  <c r="A1050" i="1"/>
  <c r="C1053" i="1"/>
  <c r="A1057" i="1"/>
  <c r="A1061" i="1"/>
  <c r="A1065" i="1"/>
  <c r="A1066" i="1"/>
  <c r="A1048" i="1" s="1"/>
  <c r="A1067" i="1"/>
  <c r="A1068" i="1"/>
  <c r="A1069" i="1"/>
  <c r="J1069" i="1"/>
  <c r="K1069" i="1"/>
  <c r="A1070" i="1"/>
  <c r="J1070" i="1"/>
  <c r="K1070" i="1" s="1"/>
  <c r="A1071" i="1"/>
  <c r="J1071" i="1"/>
  <c r="K1071" i="1"/>
  <c r="A1072" i="1"/>
  <c r="J1072" i="1"/>
  <c r="K1072" i="1" s="1"/>
  <c r="A1073" i="1"/>
  <c r="J1073" i="1"/>
  <c r="K1073" i="1"/>
  <c r="A1074" i="1"/>
  <c r="J1074" i="1"/>
  <c r="K1074" i="1" s="1"/>
  <c r="A1075" i="1"/>
  <c r="J1075" i="1"/>
  <c r="K1075" i="1"/>
  <c r="A1076" i="1"/>
  <c r="J1076" i="1"/>
  <c r="K1076" i="1" s="1"/>
  <c r="A1077" i="1"/>
  <c r="A1078" i="1"/>
  <c r="A1079" i="1"/>
  <c r="A1080" i="1"/>
  <c r="A1081" i="1"/>
  <c r="A1083" i="1" s="1"/>
  <c r="C1081" i="1"/>
  <c r="A1082" i="1"/>
  <c r="A1084" i="1"/>
  <c r="A1085" i="1" s="1"/>
  <c r="A1086" i="1"/>
  <c r="A1090" i="1"/>
  <c r="A1089" i="1" s="1"/>
  <c r="G1093" i="1"/>
  <c r="A1104" i="1"/>
  <c r="A1105" i="1"/>
  <c r="K1077" i="1" l="1"/>
  <c r="K1022" i="1"/>
  <c r="A1095" i="1"/>
  <c r="A1096" i="1" s="1"/>
  <c r="A1092" i="1"/>
  <c r="A1088" i="1"/>
  <c r="A1063" i="1"/>
  <c r="A1055" i="1"/>
  <c r="A1052" i="1"/>
  <c r="A1046" i="1"/>
  <c r="A1094" i="1"/>
  <c r="A1091" i="1"/>
  <c r="A1087" i="1"/>
  <c r="J1077" i="1"/>
  <c r="A1062" i="1"/>
  <c r="A1058" i="1"/>
  <c r="A1054" i="1"/>
  <c r="A1051" i="1"/>
  <c r="A1039" i="1"/>
  <c r="A1036" i="1"/>
  <c r="A1032" i="1"/>
  <c r="J1022" i="1"/>
  <c r="A1007" i="1"/>
  <c r="A1003" i="1"/>
  <c r="A999" i="1"/>
  <c r="A996" i="1"/>
  <c r="A975" i="1"/>
  <c r="A954" i="1"/>
  <c r="A949" i="1"/>
  <c r="A936" i="1"/>
  <c r="A934" i="1"/>
  <c r="A924" i="1"/>
  <c r="A898" i="1"/>
  <c r="A892" i="1"/>
  <c r="A888" i="1"/>
  <c r="A884" i="1"/>
  <c r="A877" i="1"/>
  <c r="A878" i="1" s="1"/>
  <c r="A868" i="1"/>
  <c r="A862" i="1"/>
  <c r="A828" i="1"/>
  <c r="A841" i="1"/>
  <c r="A836" i="1"/>
  <c r="A832" i="1"/>
  <c r="A825" i="1"/>
  <c r="A811" i="1"/>
  <c r="K795" i="1"/>
  <c r="K802" i="1" s="1"/>
  <c r="J802" i="1"/>
  <c r="A790" i="1"/>
  <c r="A785" i="1"/>
  <c r="K692" i="1"/>
  <c r="A1097" i="1"/>
  <c r="A1098" i="1" s="1"/>
  <c r="A1031" i="1"/>
  <c r="A987" i="1"/>
  <c r="A988" i="1" s="1"/>
  <c r="A953" i="1"/>
  <c r="A947" i="1"/>
  <c r="A943" i="1"/>
  <c r="A939" i="1"/>
  <c r="A932" i="1"/>
  <c r="A933" i="1" s="1"/>
  <c r="A928" i="1"/>
  <c r="A917" i="1"/>
  <c r="K850" i="1"/>
  <c r="K857" i="1" s="1"/>
  <c r="J857" i="1"/>
  <c r="A816" i="1"/>
  <c r="A819" i="1"/>
  <c r="A1093" i="1"/>
  <c r="A1064" i="1"/>
  <c r="A1060" i="1"/>
  <c r="A1056" i="1"/>
  <c r="A1053" i="1"/>
  <c r="A1047" i="1"/>
  <c r="A1038" i="1"/>
  <c r="A1034" i="1"/>
  <c r="A1030" i="1"/>
  <c r="A978" i="1"/>
  <c r="A938" i="1"/>
  <c r="A951" i="1"/>
  <c r="A946" i="1"/>
  <c r="A942" i="1"/>
  <c r="A935" i="1"/>
  <c r="K905" i="1"/>
  <c r="K912" i="1" s="1"/>
  <c r="J912" i="1"/>
  <c r="A871" i="1"/>
  <c r="A874" i="1"/>
  <c r="A865" i="1"/>
  <c r="A844" i="1"/>
  <c r="A839" i="1"/>
  <c r="A826" i="1"/>
  <c r="A824" i="1"/>
  <c r="A814" i="1"/>
  <c r="A762" i="1"/>
  <c r="A765" i="1"/>
  <c r="A766" i="1" s="1"/>
  <c r="A769" i="1"/>
  <c r="A771" i="1"/>
  <c r="A774" i="1"/>
  <c r="A777" i="1"/>
  <c r="A780" i="1"/>
  <c r="A759" i="1"/>
  <c r="A763" i="1"/>
  <c r="A772" i="1"/>
  <c r="A761" i="1"/>
  <c r="A764" i="1"/>
  <c r="A1059" i="1"/>
  <c r="A1049" i="1"/>
  <c r="A1044" i="1"/>
  <c r="A1040" i="1"/>
  <c r="K960" i="1"/>
  <c r="K967" i="1" s="1"/>
  <c r="J967" i="1"/>
  <c r="A926" i="1"/>
  <c r="A929" i="1"/>
  <c r="A869" i="1"/>
  <c r="A843" i="1"/>
  <c r="A837" i="1"/>
  <c r="A833" i="1"/>
  <c r="A829" i="1"/>
  <c r="A822" i="1"/>
  <c r="A823" i="1" s="1"/>
  <c r="A818" i="1"/>
  <c r="A807" i="1"/>
  <c r="K740" i="1"/>
  <c r="K747" i="1" s="1"/>
  <c r="J747" i="1"/>
  <c r="A952" i="1"/>
  <c r="A948" i="1"/>
  <c r="A944" i="1"/>
  <c r="A941" i="1"/>
  <c r="A897" i="1"/>
  <c r="A893" i="1"/>
  <c r="A889" i="1"/>
  <c r="A886" i="1"/>
  <c r="A842" i="1"/>
  <c r="A838" i="1"/>
  <c r="A834" i="1"/>
  <c r="A831" i="1"/>
  <c r="A787" i="1"/>
  <c r="A783" i="1"/>
  <c r="A779" i="1"/>
  <c r="A776" i="1"/>
  <c r="A732" i="1"/>
  <c r="A728" i="1"/>
  <c r="A724" i="1"/>
  <c r="A721" i="1"/>
  <c r="A709" i="1"/>
  <c r="A706" i="1"/>
  <c r="A702" i="1"/>
  <c r="J692" i="1"/>
  <c r="A677" i="1"/>
  <c r="A673" i="1"/>
  <c r="A669" i="1"/>
  <c r="A666" i="1"/>
  <c r="A654" i="1"/>
  <c r="A651" i="1"/>
  <c r="A647" i="1"/>
  <c r="A608" i="1"/>
  <c r="A566" i="1"/>
  <c r="K417" i="1"/>
  <c r="K87" i="1"/>
  <c r="A594" i="1"/>
  <c r="A598" i="1"/>
  <c r="A607" i="1"/>
  <c r="A613" i="1"/>
  <c r="A616" i="1"/>
  <c r="A620" i="1"/>
  <c r="A624" i="1"/>
  <c r="A596" i="1"/>
  <c r="A599" i="1"/>
  <c r="A597" i="1"/>
  <c r="A600" i="1"/>
  <c r="A601" i="1" s="1"/>
  <c r="K575" i="1"/>
  <c r="J582" i="1"/>
  <c r="A562" i="1"/>
  <c r="K527" i="1"/>
  <c r="A734" i="1"/>
  <c r="A730" i="1"/>
  <c r="A726" i="1"/>
  <c r="A723" i="1"/>
  <c r="A717" i="1"/>
  <c r="A708" i="1"/>
  <c r="A704" i="1"/>
  <c r="A679" i="1"/>
  <c r="A675" i="1"/>
  <c r="A671" i="1"/>
  <c r="A668" i="1"/>
  <c r="A662" i="1"/>
  <c r="A653" i="1"/>
  <c r="A649" i="1"/>
  <c r="K252" i="1"/>
  <c r="K142" i="1"/>
  <c r="A733" i="1"/>
  <c r="A729" i="1"/>
  <c r="A725" i="1"/>
  <c r="A722" i="1"/>
  <c r="A719" i="1"/>
  <c r="A716" i="1"/>
  <c r="A714" i="1"/>
  <c r="A710" i="1"/>
  <c r="A678" i="1"/>
  <c r="A674" i="1"/>
  <c r="A670" i="1"/>
  <c r="A667" i="1"/>
  <c r="A664" i="1"/>
  <c r="A661" i="1"/>
  <c r="A659" i="1"/>
  <c r="A655" i="1"/>
  <c r="K630" i="1"/>
  <c r="K637" i="1" s="1"/>
  <c r="J637" i="1"/>
  <c r="A617" i="1"/>
  <c r="A602" i="1"/>
  <c r="A603" i="1" s="1"/>
  <c r="K582" i="1"/>
  <c r="A539" i="1"/>
  <c r="A543" i="1"/>
  <c r="A552" i="1"/>
  <c r="A558" i="1"/>
  <c r="A561" i="1"/>
  <c r="A565" i="1"/>
  <c r="A569" i="1"/>
  <c r="A541" i="1"/>
  <c r="A544" i="1"/>
  <c r="A542" i="1"/>
  <c r="A545" i="1"/>
  <c r="A546" i="1" s="1"/>
  <c r="K472" i="1"/>
  <c r="K197" i="1"/>
  <c r="A627" i="1"/>
  <c r="A623" i="1"/>
  <c r="A619" i="1"/>
  <c r="A615" i="1"/>
  <c r="A612" i="1"/>
  <c r="A609" i="1"/>
  <c r="A606" i="1"/>
  <c r="A604" i="1"/>
  <c r="A572" i="1"/>
  <c r="A568" i="1"/>
  <c r="A564" i="1"/>
  <c r="A560" i="1"/>
  <c r="A557" i="1"/>
  <c r="A554" i="1"/>
  <c r="A551" i="1"/>
  <c r="A549" i="1"/>
  <c r="A517" i="1"/>
  <c r="A513" i="1"/>
  <c r="A509" i="1"/>
  <c r="A505" i="1"/>
  <c r="A502" i="1"/>
  <c r="A499" i="1"/>
  <c r="A496" i="1"/>
  <c r="A494" i="1"/>
  <c r="A490" i="1"/>
  <c r="A487" i="1"/>
  <c r="A462" i="1"/>
  <c r="A458" i="1"/>
  <c r="A454" i="1"/>
  <c r="A450" i="1"/>
  <c r="A447" i="1"/>
  <c r="A444" i="1"/>
  <c r="A441" i="1"/>
  <c r="A439" i="1"/>
  <c r="A435" i="1"/>
  <c r="A432" i="1"/>
  <c r="A411" i="1"/>
  <c r="A407" i="1"/>
  <c r="A403" i="1"/>
  <c r="A399" i="1"/>
  <c r="A395" i="1"/>
  <c r="A392" i="1"/>
  <c r="A389" i="1"/>
  <c r="A386" i="1"/>
  <c r="A384" i="1"/>
  <c r="A374" i="1"/>
  <c r="A348" i="1"/>
  <c r="A342" i="1"/>
  <c r="A338" i="1"/>
  <c r="A334" i="1"/>
  <c r="A327" i="1"/>
  <c r="A328" i="1" s="1"/>
  <c r="A323" i="1"/>
  <c r="A312" i="1"/>
  <c r="A261" i="1"/>
  <c r="K245" i="1"/>
  <c r="J252" i="1"/>
  <c r="A41" i="1"/>
  <c r="A42" i="1"/>
  <c r="J33" i="1"/>
  <c r="A622" i="1"/>
  <c r="A618" i="1"/>
  <c r="A614" i="1"/>
  <c r="A611" i="1"/>
  <c r="A567" i="1"/>
  <c r="A563" i="1"/>
  <c r="A559" i="1"/>
  <c r="A556" i="1"/>
  <c r="J527" i="1"/>
  <c r="A512" i="1"/>
  <c r="A508" i="1"/>
  <c r="A504" i="1"/>
  <c r="A501" i="1"/>
  <c r="A489" i="1"/>
  <c r="A486" i="1"/>
  <c r="J472" i="1"/>
  <c r="A457" i="1"/>
  <c r="A453" i="1"/>
  <c r="A449" i="1"/>
  <c r="A446" i="1"/>
  <c r="A434" i="1"/>
  <c r="A431" i="1"/>
  <c r="J417" i="1"/>
  <c r="A402" i="1"/>
  <c r="A398" i="1"/>
  <c r="A394" i="1"/>
  <c r="A391" i="1"/>
  <c r="A382" i="1"/>
  <c r="A383" i="1" s="1"/>
  <c r="A367" i="1"/>
  <c r="A333" i="1"/>
  <c r="A346" i="1"/>
  <c r="A341" i="1"/>
  <c r="A337" i="1"/>
  <c r="A330" i="1"/>
  <c r="K300" i="1"/>
  <c r="K307" i="1" s="1"/>
  <c r="J307" i="1"/>
  <c r="A266" i="1"/>
  <c r="A269" i="1"/>
  <c r="A260" i="1"/>
  <c r="A202" i="1"/>
  <c r="A203" i="1"/>
  <c r="A151" i="1"/>
  <c r="A152" i="1"/>
  <c r="A92" i="1"/>
  <c r="A93" i="1"/>
  <c r="K355" i="1"/>
  <c r="K362" i="1" s="1"/>
  <c r="J362" i="1"/>
  <c r="A321" i="1"/>
  <c r="A324" i="1"/>
  <c r="A514" i="1"/>
  <c r="A510" i="1"/>
  <c r="A506" i="1"/>
  <c r="A503" i="1"/>
  <c r="A497" i="1"/>
  <c r="A488" i="1"/>
  <c r="A459" i="1"/>
  <c r="A455" i="1"/>
  <c r="A451" i="1"/>
  <c r="A448" i="1"/>
  <c r="A442" i="1"/>
  <c r="A433" i="1"/>
  <c r="A376" i="1"/>
  <c r="A379" i="1"/>
  <c r="A349" i="1"/>
  <c r="A344" i="1"/>
  <c r="A331" i="1"/>
  <c r="A329" i="1"/>
  <c r="A319" i="1"/>
  <c r="A263" i="1"/>
  <c r="A206" i="1"/>
  <c r="A207" i="1"/>
  <c r="A147" i="1"/>
  <c r="A148" i="1"/>
  <c r="A96" i="1"/>
  <c r="A97" i="1"/>
  <c r="A347" i="1"/>
  <c r="A343" i="1"/>
  <c r="A339" i="1"/>
  <c r="A336" i="1"/>
  <c r="A292" i="1"/>
  <c r="A288" i="1"/>
  <c r="A284" i="1"/>
  <c r="A281" i="1"/>
  <c r="A237" i="1"/>
  <c r="A233" i="1"/>
  <c r="A229" i="1"/>
  <c r="A226" i="1"/>
  <c r="A214" i="1"/>
  <c r="J197" i="1"/>
  <c r="A182" i="1"/>
  <c r="A178" i="1"/>
  <c r="A174" i="1"/>
  <c r="A171" i="1"/>
  <c r="A159" i="1"/>
  <c r="J142" i="1"/>
  <c r="A127" i="1"/>
  <c r="A123" i="1"/>
  <c r="A119" i="1"/>
  <c r="A116" i="1"/>
  <c r="A104" i="1"/>
  <c r="J87" i="1"/>
  <c r="A72" i="1"/>
  <c r="A68" i="1"/>
  <c r="A64" i="1"/>
  <c r="A61" i="1"/>
  <c r="A49" i="1"/>
  <c r="A656" i="1" l="1"/>
  <c r="A657" i="1"/>
  <c r="A658" i="1" s="1"/>
  <c r="A711" i="1"/>
  <c r="A712" i="1"/>
  <c r="A713" i="1" s="1"/>
  <c r="A491" i="1"/>
  <c r="A492" i="1"/>
  <c r="A493" i="1" s="1"/>
  <c r="A1041" i="1"/>
  <c r="A1042" i="1"/>
  <c r="A1043" i="1" s="1"/>
  <c r="A767" i="1"/>
  <c r="A768" i="1" s="1"/>
  <c r="A436" i="1"/>
  <c r="A437" i="1"/>
  <c r="A438" i="1" s="1"/>
  <c r="A547" i="1"/>
  <c r="A548" i="1" s="1"/>
</calcChain>
</file>

<file path=xl/sharedStrings.xml><?xml version="1.0" encoding="utf-8"?>
<sst xmlns="http://schemas.openxmlformats.org/spreadsheetml/2006/main" count="848" uniqueCount="47">
  <si>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Cenová ponuka musí byť podpísaná v zmysle Živnostenského / Obchodného, resp. iného registra, ktorý oprávňuje uchádzača na podnikanie.</t>
    </r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</si>
  <si>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Cenová ponuka musí byť podpísaná v zmysle Živnostenského / Obchodného, resp. iného registra, ktorý oprávňuje uchádzača na podnikanie.</t>
    </r>
  </si>
  <si>
    <t>podpis a pečiatka dodávateľa</t>
  </si>
  <si>
    <t>Dátum:</t>
  </si>
  <si>
    <t>Miesto: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</si>
  <si>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</si>
  <si>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r>
      <rPr>
        <b/>
        <sz val="11"/>
        <color theme="1"/>
        <rFont val="Calibri"/>
        <family val="2"/>
        <charset val="238"/>
        <scheme val="minor"/>
      </rPr>
      <t xml:space="preserve">Nacenený výkaz-výmer </t>
    </r>
    <r>
      <rPr>
        <sz val="11"/>
        <color theme="1"/>
        <rFont val="Calibri"/>
        <family val="2"/>
        <charset val="238"/>
        <scheme val="minor"/>
      </rPr>
      <t>bude predložený v origináli a bude podpísaný a opečiatkovaný (ak má dodávateľ povinnosť používať pečiatku).</t>
    </r>
  </si>
  <si>
    <t>Stavebné práce</t>
  </si>
  <si>
    <r>
      <rPr>
        <b/>
        <sz val="11"/>
        <color theme="1"/>
        <rFont val="Calibri"/>
        <family val="2"/>
        <charset val="238"/>
        <scheme val="minor"/>
      </rPr>
      <t>Súčasťou</t>
    </r>
    <r>
      <rPr>
        <sz val="11"/>
        <color theme="1"/>
        <rFont val="Calibri"/>
        <family val="2"/>
        <charset val="238"/>
        <scheme val="minor"/>
      </rPr>
      <t xml:space="preserve"> rozpočtu cenovej ponuky je aj </t>
    </r>
    <r>
      <rPr>
        <b/>
        <u/>
        <sz val="11"/>
        <color theme="1"/>
        <rFont val="Calibri"/>
        <family val="2"/>
        <charset val="238"/>
        <scheme val="minor"/>
      </rPr>
      <t>nacenený výkaz - výmer</t>
    </r>
    <r>
      <rPr>
        <b/>
        <sz val="11"/>
        <color theme="1"/>
        <rFont val="Calibri"/>
        <family val="2"/>
        <charset val="238"/>
        <scheme val="minor"/>
      </rPr>
      <t xml:space="preserve"> (Zmluva o dielo - Príloha č. 1)</t>
    </r>
    <r>
      <rPr>
        <sz val="11"/>
        <color theme="1"/>
        <rFont val="Calibri"/>
        <family val="2"/>
        <charset val="238"/>
        <scheme val="minor"/>
      </rPr>
      <t>.</t>
    </r>
  </si>
  <si>
    <t>* Neplatca DPH uvádza jednotkovú cenu celkom.</t>
  </si>
  <si>
    <t xml:space="preserve">Cenová ponuka spolu: </t>
  </si>
  <si>
    <t>-</t>
  </si>
  <si>
    <t>Montáž zariadenia a uvedenie do prevádzky</t>
  </si>
  <si>
    <t>Doprava na miesto realizácie</t>
  </si>
  <si>
    <t>Ďalšie súčasti hodnoty obstarávaného zariadenia</t>
  </si>
  <si>
    <t>ks</t>
  </si>
  <si>
    <t>Prídavné zariadenia</t>
  </si>
  <si>
    <t>Základné zariadenie</t>
  </si>
  <si>
    <t>Cena celkom 
v EUR vrátane DPH</t>
  </si>
  <si>
    <t>Cena celkom 
v EUR bez DPH</t>
  </si>
  <si>
    <t>Množstvo</t>
  </si>
  <si>
    <t>Jednotková cena 
v EUR bez DPH*</t>
  </si>
  <si>
    <t>Merná jednotka</t>
  </si>
  <si>
    <t>Uveďte konkrétny názov – výrobca, značka, typové označenie a pod. /
Pri stavbe názov stavby z projektovej dokumentácie</t>
  </si>
  <si>
    <t>Položka</t>
  </si>
  <si>
    <t>Názov zariadenia:</t>
  </si>
  <si>
    <t>e-mailový kontakt:</t>
  </si>
  <si>
    <t>Mobil:</t>
  </si>
  <si>
    <t>Kontaktná osoba:</t>
  </si>
  <si>
    <t>Kontaktná adresa:</t>
  </si>
  <si>
    <t>Štatutár/ štatutári:</t>
  </si>
  <si>
    <t>IČ DPH:</t>
  </si>
  <si>
    <t>DIČ:</t>
  </si>
  <si>
    <t>IČO:</t>
  </si>
  <si>
    <t>Sídlo:</t>
  </si>
  <si>
    <t>Obchodný názov:</t>
  </si>
  <si>
    <t>Súčasťou rozpočtu cenovej ponuky je aj nacenený výkaz - výmer (Zmluva o dielo - Príloha č. 1).</t>
  </si>
  <si>
    <t>Týmto zároveň potvrdzujeme, že nami predložená ponuka zodpovedá cenám obvyklým v danom mieste a čase.</t>
  </si>
  <si>
    <t>Softvér</t>
  </si>
  <si>
    <t>Laserový rezací stroj</t>
  </si>
  <si>
    <t>;</t>
  </si>
  <si>
    <t>Laserový rezací stroj so softvérom</t>
  </si>
  <si>
    <t>Identifikačné údaje dodávateľa: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</si>
  <si>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zákazky a tieto požiadavky sme zahrnuli do predloženej ponuky.</t>
  </si>
  <si>
    <t>Cena dodávaného predmetu zákazky</t>
  </si>
  <si>
    <t>Kúpna zmluva – Príloha č. 2:</t>
  </si>
  <si>
    <t>Pokyny k vyplneniu: Vypĺňajú sa žlto vyznačené polia 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</si>
</sst>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5">
    <xf numFmtId="0" fontId="0" fillId="0" borderId="0" xfId="0"/>
    <xf numFmtId="0" fontId="0" fillId="0" borderId="0" xfId="0" applyProtection="1"/>
    <xf numFmtId="49" fontId="0" fillId="0" borderId="0" xfId="0" applyNumberFormat="1" applyProtection="1"/>
    <xf numFmtId="49" fontId="0" fillId="0" borderId="0" xfId="0" applyNumberFormat="1" applyAlignment="1" applyProtection="1">
      <alignment vertical="center" wrapText="1"/>
    </xf>
    <xf numFmtId="0" fontId="0" fillId="0" borderId="0" xfId="0" applyAlignment="1" applyProtection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justify" vertical="center" wrapText="1"/>
    </xf>
    <xf numFmtId="0" fontId="0" fillId="0" borderId="0" xfId="0" applyAlignment="1">
      <alignment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vertical="center" wrapText="1"/>
    </xf>
    <xf numFmtId="0" fontId="4" fillId="0" borderId="1" xfId="1" applyFont="1" applyBorder="1" applyAlignment="1" applyProtection="1">
      <alignment vertical="center" wrapText="1"/>
    </xf>
    <xf numFmtId="0" fontId="4" fillId="0" borderId="1" xfId="1" applyFont="1" applyBorder="1" applyAlignment="1" applyProtection="1">
      <alignment vertical="center"/>
    </xf>
    <xf numFmtId="0" fontId="4" fillId="0" borderId="0" xfId="1" applyFont="1" applyAlignment="1" applyProtection="1">
      <alignment horizontal="right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horizontal="right" vertical="center"/>
    </xf>
    <xf numFmtId="49" fontId="0" fillId="0" borderId="0" xfId="0" applyNumberFormat="1"/>
    <xf numFmtId="49" fontId="0" fillId="0" borderId="0" xfId="0" applyNumberFormat="1" applyAlignment="1">
      <alignment horizontal="justify" wrapText="1"/>
    </xf>
    <xf numFmtId="0" fontId="5" fillId="0" borderId="0" xfId="0" applyFont="1" applyAlignment="1">
      <alignment vertical="center"/>
    </xf>
    <xf numFmtId="49" fontId="0" fillId="0" borderId="0" xfId="0" applyNumberFormat="1"/>
    <xf numFmtId="0" fontId="1" fillId="0" borderId="2" xfId="0" applyFont="1" applyBorder="1" applyAlignment="1">
      <alignment horizontal="center" wrapText="1"/>
    </xf>
    <xf numFmtId="49" fontId="6" fillId="0" borderId="0" xfId="0" applyNumberFormat="1" applyFont="1" applyAlignment="1">
      <alignment vertical="top"/>
    </xf>
    <xf numFmtId="4" fontId="1" fillId="2" borderId="3" xfId="0" applyNumberFormat="1" applyFont="1" applyFill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49" fontId="0" fillId="0" borderId="4" xfId="0" applyNumberFormat="1" applyBorder="1"/>
    <xf numFmtId="4" fontId="8" fillId="0" borderId="5" xfId="0" applyNumberFormat="1" applyFont="1" applyBorder="1" applyAlignment="1">
      <alignment vertical="center" wrapText="1"/>
    </xf>
    <xf numFmtId="4" fontId="8" fillId="0" borderId="6" xfId="0" applyNumberFormat="1" applyFont="1" applyBorder="1" applyAlignment="1">
      <alignment vertical="center" wrapText="1"/>
    </xf>
    <xf numFmtId="164" fontId="8" fillId="3" borderId="6" xfId="0" applyNumberFormat="1" applyFont="1" applyFill="1" applyBorder="1" applyAlignment="1">
      <alignment vertical="center" wrapText="1"/>
    </xf>
    <xf numFmtId="4" fontId="8" fillId="4" borderId="7" xfId="0" applyNumberFormat="1" applyFont="1" applyFill="1" applyBorder="1" applyAlignment="1" applyProtection="1">
      <alignment vertical="center" wrapText="1"/>
      <protection locked="0"/>
    </xf>
    <xf numFmtId="164" fontId="8" fillId="3" borderId="5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vertical="center" wrapText="1"/>
    </xf>
    <xf numFmtId="4" fontId="8" fillId="0" borderId="12" xfId="0" applyNumberFormat="1" applyFont="1" applyBorder="1" applyAlignment="1">
      <alignment vertical="center" wrapText="1"/>
    </xf>
    <xf numFmtId="164" fontId="8" fillId="3" borderId="12" xfId="0" applyNumberFormat="1" applyFont="1" applyFill="1" applyBorder="1" applyAlignment="1">
      <alignment vertical="center" wrapText="1"/>
    </xf>
    <xf numFmtId="4" fontId="8" fillId="4" borderId="13" xfId="0" applyNumberFormat="1" applyFont="1" applyFill="1" applyBorder="1" applyAlignment="1" applyProtection="1">
      <alignment vertical="center" wrapText="1"/>
      <protection locked="0"/>
    </xf>
    <xf numFmtId="164" fontId="8" fillId="3" borderId="14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8" fillId="3" borderId="15" xfId="0" applyFont="1" applyFill="1" applyBorder="1" applyAlignment="1">
      <alignment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 applyProtection="1">
      <alignment vertical="center" wrapText="1"/>
      <protection locked="0"/>
    </xf>
    <xf numFmtId="0" fontId="9" fillId="4" borderId="6" xfId="0" applyFont="1" applyFill="1" applyBorder="1" applyAlignment="1" applyProtection="1">
      <alignment vertical="center" wrapText="1"/>
      <protection locked="0"/>
    </xf>
    <xf numFmtId="4" fontId="8" fillId="0" borderId="18" xfId="0" applyNumberFormat="1" applyFont="1" applyBorder="1" applyAlignment="1">
      <alignment vertical="center" wrapText="1"/>
    </xf>
    <xf numFmtId="4" fontId="8" fillId="0" borderId="19" xfId="0" applyNumberFormat="1" applyFont="1" applyBorder="1" applyAlignment="1">
      <alignment vertical="center" wrapText="1"/>
    </xf>
    <xf numFmtId="164" fontId="8" fillId="3" borderId="19" xfId="0" applyNumberFormat="1" applyFont="1" applyFill="1" applyBorder="1" applyAlignment="1">
      <alignment vertical="center" wrapText="1"/>
    </xf>
    <xf numFmtId="4" fontId="8" fillId="4" borderId="20" xfId="0" applyNumberFormat="1" applyFont="1" applyFill="1" applyBorder="1" applyAlignment="1" applyProtection="1">
      <alignment vertical="center" wrapText="1"/>
      <protection locked="0"/>
    </xf>
    <xf numFmtId="164" fontId="8" fillId="3" borderId="18" xfId="0" applyNumberFormat="1" applyFont="1" applyFill="1" applyBorder="1" applyAlignment="1">
      <alignment horizontal="center" vertical="center" wrapText="1"/>
    </xf>
    <xf numFmtId="0" fontId="9" fillId="4" borderId="20" xfId="0" applyFont="1" applyFill="1" applyBorder="1" applyAlignment="1" applyProtection="1">
      <alignment vertical="center" wrapText="1"/>
      <protection locked="0"/>
    </xf>
    <xf numFmtId="0" fontId="9" fillId="4" borderId="19" xfId="0" applyFont="1" applyFill="1" applyBorder="1" applyAlignment="1" applyProtection="1">
      <alignment vertical="center" wrapText="1"/>
      <protection locked="0"/>
    </xf>
    <xf numFmtId="0" fontId="8" fillId="3" borderId="21" xfId="0" applyFont="1" applyFill="1" applyBorder="1" applyAlignment="1">
      <alignment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4" fontId="8" fillId="0" borderId="14" xfId="0" applyNumberFormat="1" applyFont="1" applyBorder="1" applyAlignment="1">
      <alignment vertical="center" wrapText="1"/>
    </xf>
    <xf numFmtId="0" fontId="9" fillId="4" borderId="13" xfId="0" applyFont="1" applyFill="1" applyBorder="1" applyAlignment="1" applyProtection="1">
      <alignment vertical="center" wrapText="1"/>
      <protection locked="0"/>
    </xf>
    <xf numFmtId="0" fontId="9" fillId="4" borderId="12" xfId="0" applyFont="1" applyFill="1" applyBorder="1" applyAlignment="1" applyProtection="1">
      <alignment vertical="center" wrapText="1"/>
      <protection locked="0"/>
    </xf>
    <xf numFmtId="0" fontId="7" fillId="2" borderId="24" xfId="0" applyFont="1" applyFill="1" applyBorder="1" applyAlignment="1">
      <alignment vertical="center" wrapText="1"/>
    </xf>
    <xf numFmtId="0" fontId="7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vertical="center" wrapText="1"/>
    </xf>
    <xf numFmtId="0" fontId="10" fillId="2" borderId="27" xfId="0" applyFont="1" applyFill="1" applyBorder="1" applyAlignment="1">
      <alignment vertical="center" wrapText="1"/>
    </xf>
    <xf numFmtId="0" fontId="10" fillId="2" borderId="28" xfId="0" applyFont="1" applyFill="1" applyBorder="1" applyAlignment="1">
      <alignment vertical="center" wrapText="1"/>
    </xf>
    <xf numFmtId="0" fontId="7" fillId="2" borderId="27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7" fillId="2" borderId="28" xfId="0" applyFont="1" applyFill="1" applyBorder="1" applyAlignment="1">
      <alignment vertical="center" wrapText="1"/>
    </xf>
    <xf numFmtId="49" fontId="0" fillId="3" borderId="0" xfId="0" applyNumberFormat="1" applyFill="1"/>
    <xf numFmtId="0" fontId="0" fillId="3" borderId="0" xfId="0" applyFill="1"/>
    <xf numFmtId="49" fontId="1" fillId="0" borderId="0" xfId="0" applyNumberFormat="1" applyFont="1" applyAlignment="1">
      <alignment horizontal="right"/>
    </xf>
    <xf numFmtId="0" fontId="11" fillId="4" borderId="7" xfId="1" applyFont="1" applyFill="1" applyBorder="1" applyAlignment="1" applyProtection="1">
      <alignment horizontal="center" vertical="center"/>
      <protection locked="0"/>
    </xf>
    <xf numFmtId="0" fontId="11" fillId="4" borderId="29" xfId="1" applyFont="1" applyFill="1" applyBorder="1" applyAlignment="1" applyProtection="1">
      <alignment horizontal="center" vertical="center"/>
      <protection locked="0"/>
    </xf>
    <xf numFmtId="0" fontId="11" fillId="4" borderId="6" xfId="1" applyFont="1" applyFill="1" applyBorder="1" applyAlignment="1" applyProtection="1">
      <alignment horizontal="center" vertical="center"/>
      <protection locked="0"/>
    </xf>
    <xf numFmtId="0" fontId="4" fillId="0" borderId="7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11" fillId="4" borderId="20" xfId="1" applyFont="1" applyFill="1" applyBorder="1" applyAlignment="1" applyProtection="1">
      <alignment horizontal="center" vertical="center"/>
      <protection locked="0"/>
    </xf>
    <xf numFmtId="0" fontId="11" fillId="4" borderId="30" xfId="1" applyFont="1" applyFill="1" applyBorder="1" applyAlignment="1" applyProtection="1">
      <alignment horizontal="center" vertical="center"/>
      <protection locked="0"/>
    </xf>
    <xf numFmtId="0" fontId="11" fillId="4" borderId="19" xfId="1" applyFont="1" applyFill="1" applyBorder="1" applyAlignment="1" applyProtection="1">
      <alignment horizontal="center" vertical="center"/>
      <protection locked="0"/>
    </xf>
    <xf numFmtId="0" fontId="4" fillId="0" borderId="20" xfId="1" applyFont="1" applyBorder="1" applyAlignment="1">
      <alignment vertical="center"/>
    </xf>
    <xf numFmtId="0" fontId="4" fillId="0" borderId="19" xfId="1" applyFont="1" applyBorder="1" applyAlignment="1">
      <alignment vertical="center"/>
    </xf>
    <xf numFmtId="0" fontId="4" fillId="0" borderId="20" xfId="1" applyFont="1" applyBorder="1" applyAlignment="1">
      <alignment vertical="top"/>
    </xf>
    <xf numFmtId="0" fontId="4" fillId="0" borderId="19" xfId="1" applyFont="1" applyBorder="1" applyAlignment="1">
      <alignment vertical="top"/>
    </xf>
    <xf numFmtId="0" fontId="11" fillId="4" borderId="13" xfId="1" applyFont="1" applyFill="1" applyBorder="1" applyAlignment="1" applyProtection="1">
      <alignment horizontal="center" vertical="center"/>
      <protection locked="0"/>
    </xf>
    <xf numFmtId="0" fontId="11" fillId="4" borderId="31" xfId="1" applyFont="1" applyFill="1" applyBorder="1" applyAlignment="1" applyProtection="1">
      <alignment horizontal="center" vertical="center"/>
      <protection locked="0"/>
    </xf>
    <xf numFmtId="0" fontId="11" fillId="4" borderId="12" xfId="1" applyFont="1" applyFill="1" applyBorder="1" applyAlignment="1" applyProtection="1">
      <alignment horizontal="center" vertical="center"/>
      <protection locked="0"/>
    </xf>
    <xf numFmtId="0" fontId="4" fillId="0" borderId="13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11" fillId="2" borderId="27" xfId="1" applyFont="1" applyFill="1" applyBorder="1" applyAlignment="1">
      <alignment vertical="center"/>
    </xf>
    <xf numFmtId="0" fontId="11" fillId="2" borderId="26" xfId="1" applyFont="1" applyFill="1" applyBorder="1" applyAlignment="1">
      <alignment vertical="center"/>
    </xf>
    <xf numFmtId="0" fontId="11" fillId="2" borderId="28" xfId="1" applyFont="1" applyFill="1" applyBorder="1" applyAlignment="1">
      <alignment vertical="center"/>
    </xf>
    <xf numFmtId="0" fontId="0" fillId="0" borderId="0" xfId="0" applyNumberFormat="1" applyAlignment="1">
      <alignment horizontal="justify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quotePrefix="1" applyFont="1" applyAlignment="1">
      <alignment vertical="center" wrapText="1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 locked="0"/>
    </xf>
    <xf numFmtId="0" fontId="9" fillId="3" borderId="15" xfId="0" applyFont="1" applyFill="1" applyBorder="1" applyAlignment="1" applyProtection="1">
      <alignment horizontal="center" vertical="center" wrapText="1"/>
      <protection locked="0"/>
    </xf>
    <xf numFmtId="0" fontId="9" fillId="3" borderId="33" xfId="0" applyFont="1" applyFill="1" applyBorder="1" applyAlignment="1" applyProtection="1">
      <alignment horizontal="center" vertical="center" wrapText="1"/>
      <protection locked="0"/>
    </xf>
    <xf numFmtId="0" fontId="9" fillId="4" borderId="8" xfId="0" applyFont="1" applyFill="1" applyBorder="1" applyAlignment="1" applyProtection="1">
      <alignment vertical="center" wrapText="1"/>
      <protection locked="0"/>
    </xf>
    <xf numFmtId="0" fontId="9" fillId="4" borderId="32" xfId="0" applyFont="1" applyFill="1" applyBorder="1" applyAlignment="1" applyProtection="1">
      <alignment vertical="center" wrapText="1"/>
      <protection locked="0"/>
    </xf>
    <xf numFmtId="0" fontId="9" fillId="4" borderId="21" xfId="0" applyFont="1" applyFill="1" applyBorder="1" applyAlignment="1" applyProtection="1">
      <alignment vertical="center" wrapText="1"/>
      <protection locked="0"/>
    </xf>
    <xf numFmtId="0" fontId="9" fillId="4" borderId="34" xfId="0" applyFont="1" applyFill="1" applyBorder="1" applyAlignment="1" applyProtection="1">
      <alignment vertical="center" wrapText="1"/>
      <protection locked="0"/>
    </xf>
    <xf numFmtId="0" fontId="9" fillId="4" borderId="15" xfId="0" applyFont="1" applyFill="1" applyBorder="1" applyAlignment="1" applyProtection="1">
      <alignment vertical="center" wrapText="1"/>
      <protection locked="0"/>
    </xf>
    <xf numFmtId="0" fontId="9" fillId="4" borderId="33" xfId="0" applyFont="1" applyFill="1" applyBorder="1" applyAlignment="1" applyProtection="1">
      <alignment vertical="center" wrapText="1"/>
      <protection locked="0"/>
    </xf>
    <xf numFmtId="0" fontId="11" fillId="4" borderId="35" xfId="1" applyFont="1" applyFill="1" applyBorder="1" applyAlignment="1" applyProtection="1">
      <alignment horizontal="center" vertical="center"/>
      <protection locked="0"/>
    </xf>
    <xf numFmtId="0" fontId="11" fillId="4" borderId="36" xfId="1" applyFont="1" applyFill="1" applyBorder="1" applyAlignment="1" applyProtection="1">
      <alignment horizontal="center" vertical="center"/>
      <protection locked="0"/>
    </xf>
    <xf numFmtId="0" fontId="11" fillId="4" borderId="32" xfId="1" applyFont="1" applyFill="1" applyBorder="1" applyAlignment="1" applyProtection="1">
      <alignment horizontal="center" vertical="center"/>
      <protection locked="0"/>
    </xf>
    <xf numFmtId="0" fontId="4" fillId="0" borderId="8" xfId="1" applyFont="1" applyBorder="1" applyAlignment="1">
      <alignment vertical="center"/>
    </xf>
    <xf numFmtId="0" fontId="4" fillId="0" borderId="32" xfId="1" applyFont="1" applyBorder="1" applyAlignment="1">
      <alignment vertical="center"/>
    </xf>
    <xf numFmtId="0" fontId="11" fillId="4" borderId="37" xfId="1" applyFont="1" applyFill="1" applyBorder="1" applyAlignment="1" applyProtection="1">
      <alignment horizontal="center" vertical="center"/>
      <protection locked="0"/>
    </xf>
    <xf numFmtId="0" fontId="11" fillId="4" borderId="2" xfId="1" applyFont="1" applyFill="1" applyBorder="1" applyAlignment="1" applyProtection="1">
      <alignment horizontal="center" vertical="center"/>
      <protection locked="0"/>
    </xf>
    <xf numFmtId="0" fontId="11" fillId="4" borderId="34" xfId="1" applyFont="1" applyFill="1" applyBorder="1" applyAlignment="1" applyProtection="1">
      <alignment horizontal="center" vertical="center"/>
      <protection locked="0"/>
    </xf>
    <xf numFmtId="0" fontId="4" fillId="0" borderId="21" xfId="1" applyFont="1" applyBorder="1" applyAlignment="1">
      <alignment vertical="center"/>
    </xf>
    <xf numFmtId="0" fontId="4" fillId="0" borderId="34" xfId="1" applyFont="1" applyBorder="1" applyAlignment="1">
      <alignment vertical="center"/>
    </xf>
    <xf numFmtId="0" fontId="4" fillId="0" borderId="21" xfId="1" applyFont="1" applyBorder="1" applyAlignment="1">
      <alignment vertical="top"/>
    </xf>
    <xf numFmtId="0" fontId="4" fillId="0" borderId="34" xfId="1" applyFont="1" applyBorder="1" applyAlignment="1">
      <alignment vertical="top"/>
    </xf>
    <xf numFmtId="0" fontId="11" fillId="4" borderId="38" xfId="1" applyFont="1" applyFill="1" applyBorder="1" applyAlignment="1" applyProtection="1">
      <alignment horizontal="center" vertical="center"/>
      <protection locked="0"/>
    </xf>
    <xf numFmtId="0" fontId="11" fillId="4" borderId="39" xfId="1" applyFont="1" applyFill="1" applyBorder="1" applyAlignment="1" applyProtection="1">
      <alignment horizontal="center" vertical="center"/>
      <protection locked="0"/>
    </xf>
    <xf numFmtId="0" fontId="11" fillId="4" borderId="33" xfId="1" applyFont="1" applyFill="1" applyBorder="1" applyAlignment="1" applyProtection="1">
      <alignment horizontal="center" vertical="center"/>
      <protection locked="0"/>
    </xf>
    <xf numFmtId="0" fontId="4" fillId="0" borderId="40" xfId="1" applyFont="1" applyBorder="1" applyAlignment="1">
      <alignment vertical="center"/>
    </xf>
    <xf numFmtId="0" fontId="4" fillId="0" borderId="41" xfId="1" applyFont="1" applyBorder="1" applyAlignment="1">
      <alignment vertical="center"/>
    </xf>
    <xf numFmtId="0" fontId="11" fillId="2" borderId="42" xfId="1" applyFont="1" applyFill="1" applyBorder="1" applyAlignment="1">
      <alignment vertical="center"/>
    </xf>
    <xf numFmtId="0" fontId="11" fillId="2" borderId="43" xfId="1" applyFont="1" applyFill="1" applyBorder="1" applyAlignment="1">
      <alignment vertical="center"/>
    </xf>
    <xf numFmtId="0" fontId="11" fillId="2" borderId="44" xfId="1" applyFont="1" applyFill="1" applyBorder="1" applyAlignment="1">
      <alignment vertical="center"/>
    </xf>
    <xf numFmtId="0" fontId="4" fillId="0" borderId="45" xfId="1" applyFont="1" applyBorder="1" applyAlignment="1">
      <alignment horizontal="center" vertical="center"/>
    </xf>
    <xf numFmtId="0" fontId="1" fillId="0" borderId="46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49" fontId="6" fillId="0" borderId="0" xfId="0" applyNumberFormat="1" applyFont="1" applyAlignment="1" applyProtection="1">
      <alignment vertical="top"/>
    </xf>
    <xf numFmtId="4" fontId="1" fillId="2" borderId="3" xfId="0" applyNumberFormat="1" applyFont="1" applyFill="1" applyBorder="1" applyAlignment="1" applyProtection="1">
      <alignment vertical="center"/>
    </xf>
    <xf numFmtId="0" fontId="7" fillId="0" borderId="4" xfId="0" applyFont="1" applyBorder="1" applyAlignment="1" applyProtection="1">
      <alignment horizontal="right" vertical="center"/>
    </xf>
    <xf numFmtId="0" fontId="0" fillId="0" borderId="4" xfId="0" applyBorder="1" applyAlignment="1" applyProtection="1">
      <alignment vertical="center"/>
    </xf>
    <xf numFmtId="49" fontId="0" fillId="0" borderId="4" xfId="0" applyNumberFormat="1" applyBorder="1" applyProtection="1"/>
    <xf numFmtId="4" fontId="8" fillId="0" borderId="5" xfId="0" applyNumberFormat="1" applyFont="1" applyBorder="1" applyAlignment="1" applyProtection="1">
      <alignment vertical="center" wrapText="1"/>
    </xf>
    <xf numFmtId="164" fontId="8" fillId="3" borderId="6" xfId="0" applyNumberFormat="1" applyFont="1" applyFill="1" applyBorder="1" applyAlignment="1" applyProtection="1">
      <alignment vertical="center" wrapText="1"/>
    </xf>
    <xf numFmtId="164" fontId="8" fillId="3" borderId="5" xfId="0" applyNumberFormat="1" applyFont="1" applyFill="1" applyBorder="1" applyAlignment="1" applyProtection="1">
      <alignment horizontal="center"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9" fillId="3" borderId="32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4" fontId="8" fillId="0" borderId="14" xfId="0" applyNumberFormat="1" applyFont="1" applyBorder="1" applyAlignment="1" applyProtection="1">
      <alignment vertical="center" wrapText="1"/>
    </xf>
    <xf numFmtId="164" fontId="8" fillId="3" borderId="12" xfId="0" applyNumberFormat="1" applyFont="1" applyFill="1" applyBorder="1" applyAlignment="1" applyProtection="1">
      <alignment vertical="center" wrapText="1"/>
    </xf>
    <xf numFmtId="164" fontId="8" fillId="3" borderId="14" xfId="0" applyNumberFormat="1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 vertical="center" wrapText="1"/>
    </xf>
    <xf numFmtId="0" fontId="9" fillId="3" borderId="33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vertical="center" wrapText="1"/>
    </xf>
    <xf numFmtId="0" fontId="8" fillId="3" borderId="16" xfId="0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 applyProtection="1">
      <alignment horizontal="center" vertical="center" wrapText="1"/>
    </xf>
    <xf numFmtId="4" fontId="8" fillId="0" borderId="18" xfId="0" applyNumberFormat="1" applyFont="1" applyBorder="1" applyAlignment="1" applyProtection="1">
      <alignment vertical="center" wrapText="1"/>
    </xf>
    <xf numFmtId="164" fontId="8" fillId="3" borderId="19" xfId="0" applyNumberFormat="1" applyFont="1" applyFill="1" applyBorder="1" applyAlignment="1" applyProtection="1">
      <alignment vertical="center" wrapText="1"/>
    </xf>
    <xf numFmtId="164" fontId="8" fillId="3" borderId="18" xfId="0" applyNumberFormat="1" applyFont="1" applyFill="1" applyBorder="1" applyAlignment="1" applyProtection="1">
      <alignment horizontal="center" vertical="center" wrapText="1"/>
    </xf>
    <xf numFmtId="0" fontId="8" fillId="3" borderId="20" xfId="0" applyFont="1" applyFill="1" applyBorder="1" applyAlignment="1" applyProtection="1">
      <alignment horizontal="left" vertical="center" wrapText="1"/>
    </xf>
    <xf numFmtId="0" fontId="8" fillId="3" borderId="30" xfId="0" applyFont="1" applyFill="1" applyBorder="1" applyAlignment="1" applyProtection="1">
      <alignment horizontal="left" vertical="center" wrapText="1"/>
    </xf>
    <xf numFmtId="0" fontId="8" fillId="3" borderId="19" xfId="0" applyFont="1" applyFill="1" applyBorder="1" applyAlignment="1" applyProtection="1">
      <alignment horizontal="left" vertical="center" wrapText="1"/>
    </xf>
    <xf numFmtId="0" fontId="8" fillId="3" borderId="13" xfId="0" applyFont="1" applyFill="1" applyBorder="1" applyAlignment="1" applyProtection="1">
      <alignment horizontal="left" vertical="center" wrapText="1"/>
    </xf>
    <xf numFmtId="0" fontId="8" fillId="3" borderId="31" xfId="0" applyFont="1" applyFill="1" applyBorder="1" applyAlignment="1" applyProtection="1">
      <alignment horizontal="left" vertical="center" wrapText="1"/>
    </xf>
    <xf numFmtId="0" fontId="8" fillId="3" borderId="12" xfId="0" applyFont="1" applyFill="1" applyBorder="1" applyAlignment="1" applyProtection="1">
      <alignment horizontal="left" vertical="center" wrapText="1"/>
    </xf>
    <xf numFmtId="0" fontId="7" fillId="2" borderId="25" xfId="0" applyFont="1" applyFill="1" applyBorder="1" applyAlignment="1" applyProtection="1">
      <alignment vertical="center" wrapText="1"/>
    </xf>
    <xf numFmtId="0" fontId="7" fillId="2" borderId="26" xfId="0" applyFont="1" applyFill="1" applyBorder="1" applyAlignment="1" applyProtection="1">
      <alignment horizontal="center" vertical="center" wrapText="1"/>
    </xf>
    <xf numFmtId="0" fontId="10" fillId="2" borderId="25" xfId="0" applyFont="1" applyFill="1" applyBorder="1" applyAlignment="1" applyProtection="1">
      <alignment vertical="center" wrapText="1"/>
    </xf>
    <xf numFmtId="0" fontId="10" fillId="2" borderId="27" xfId="0" applyFont="1" applyFill="1" applyBorder="1" applyAlignment="1" applyProtection="1">
      <alignment vertical="center" wrapText="1"/>
    </xf>
    <xf numFmtId="0" fontId="10" fillId="2" borderId="28" xfId="0" applyFont="1" applyFill="1" applyBorder="1" applyAlignment="1" applyProtection="1">
      <alignment vertical="center" wrapText="1"/>
    </xf>
    <xf numFmtId="0" fontId="7" fillId="2" borderId="27" xfId="0" applyFont="1" applyFill="1" applyBorder="1" applyAlignment="1" applyProtection="1">
      <alignment vertical="center" wrapText="1"/>
    </xf>
    <xf numFmtId="0" fontId="7" fillId="2" borderId="26" xfId="0" applyFont="1" applyFill="1" applyBorder="1" applyAlignment="1" applyProtection="1">
      <alignment vertical="center" wrapText="1"/>
    </xf>
    <xf numFmtId="0" fontId="7" fillId="2" borderId="28" xfId="0" applyFont="1" applyFill="1" applyBorder="1" applyAlignment="1" applyProtection="1">
      <alignment vertical="center" wrapText="1"/>
    </xf>
    <xf numFmtId="49" fontId="0" fillId="3" borderId="0" xfId="0" applyNumberFormat="1" applyFill="1" applyProtection="1"/>
    <xf numFmtId="0" fontId="0" fillId="3" borderId="0" xfId="0" applyFill="1" applyProtection="1"/>
    <xf numFmtId="49" fontId="1" fillId="0" borderId="0" xfId="0" applyNumberFormat="1" applyFont="1" applyAlignment="1" applyProtection="1">
      <alignment horizontal="right"/>
    </xf>
    <xf numFmtId="0" fontId="4" fillId="0" borderId="8" xfId="1" applyFont="1" applyBorder="1" applyAlignment="1" applyProtection="1">
      <alignment vertical="center"/>
    </xf>
    <xf numFmtId="0" fontId="4" fillId="0" borderId="32" xfId="1" applyFont="1" applyBorder="1" applyAlignment="1" applyProtection="1">
      <alignment vertical="center"/>
    </xf>
    <xf numFmtId="0" fontId="4" fillId="0" borderId="21" xfId="1" applyFont="1" applyBorder="1" applyAlignment="1" applyProtection="1">
      <alignment vertical="center"/>
    </xf>
    <xf numFmtId="0" fontId="4" fillId="0" borderId="34" xfId="1" applyFont="1" applyBorder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4" fillId="0" borderId="21" xfId="1" applyFont="1" applyBorder="1" applyAlignment="1" applyProtection="1">
      <alignment vertical="top"/>
    </xf>
    <xf numFmtId="0" fontId="4" fillId="0" borderId="34" xfId="1" applyFont="1" applyBorder="1" applyAlignment="1" applyProtection="1">
      <alignment vertical="top"/>
    </xf>
    <xf numFmtId="0" fontId="4" fillId="0" borderId="40" xfId="1" applyFont="1" applyBorder="1" applyAlignment="1" applyProtection="1">
      <alignment vertical="center"/>
    </xf>
    <xf numFmtId="0" fontId="4" fillId="0" borderId="41" xfId="1" applyFont="1" applyBorder="1" applyAlignment="1" applyProtection="1">
      <alignment vertical="center"/>
    </xf>
    <xf numFmtId="0" fontId="11" fillId="2" borderId="42" xfId="1" applyFont="1" applyFill="1" applyBorder="1" applyAlignment="1" applyProtection="1">
      <alignment vertical="center"/>
    </xf>
    <xf numFmtId="0" fontId="11" fillId="2" borderId="43" xfId="1" applyFont="1" applyFill="1" applyBorder="1" applyAlignment="1" applyProtection="1">
      <alignment vertical="center"/>
    </xf>
    <xf numFmtId="0" fontId="11" fillId="2" borderId="44" xfId="1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4" fontId="8" fillId="0" borderId="0" xfId="0" applyNumberFormat="1" applyFont="1" applyBorder="1" applyAlignment="1" applyProtection="1">
      <alignment vertical="center" wrapText="1"/>
    </xf>
    <xf numFmtId="4" fontId="1" fillId="2" borderId="0" xfId="0" applyNumberFormat="1" applyFont="1" applyFill="1" applyBorder="1" applyAlignment="1" applyProtection="1">
      <alignment vertical="center"/>
    </xf>
    <xf numFmtId="49" fontId="0" fillId="0" borderId="0" xfId="0" applyNumberFormat="1" applyAlignment="1" applyProtection="1">
      <alignment horizontal="left" vertical="center" wrapText="1"/>
    </xf>
    <xf numFmtId="49" fontId="0" fillId="0" borderId="0" xfId="0" applyNumberFormat="1" applyAlignment="1" applyProtection="1">
      <alignment wrapText="1"/>
    </xf>
    <xf numFmtId="49" fontId="0" fillId="0" borderId="0" xfId="0" applyNumberFormat="1" applyAlignment="1" applyProtection="1">
      <alignment horizontal="left" wrapText="1"/>
    </xf>
    <xf numFmtId="0" fontId="4" fillId="0" borderId="45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vertical="center" wrapText="1"/>
    </xf>
    <xf numFmtId="0" fontId="4" fillId="0" borderId="0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horizontal="center" vertical="center"/>
    </xf>
  </cellXfs>
  <cellStyles count="2">
    <cellStyle name="Normal 2" xfId="1"/>
    <cellStyle name="Normálne" xfId="0" builtinId="0"/>
  </cellStyles>
  <dxfs count="1">
    <dxf>
      <font>
        <color theme="0"/>
      </font>
      <fill>
        <patternFill>
          <bgColor theme="0"/>
        </patternFill>
      </fill>
      <border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dloha_mimo_zakona_V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bálka malá - tlač"/>
      <sheetName val="Splnomocnenie"/>
      <sheetName val="Výzva na prieskum trhu"/>
      <sheetName val="Príloha č. 1"/>
      <sheetName val="Výzva na predloženie CP - list"/>
      <sheetName val="Výzva na predloženie CP - email"/>
      <sheetName val="Výzva na predlož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>
        <row r="12">
          <cell r="F12" t="str">
            <v>dodanie tovarov</v>
          </cell>
        </row>
        <row r="20">
          <cell r="J20" t="str">
            <v>všetky predmety spolu</v>
          </cell>
        </row>
        <row r="24">
          <cell r="K24">
            <v>43640</v>
          </cell>
        </row>
        <row r="58">
          <cell r="E58" t="str">
            <v>cenové ponuky komplexne</v>
          </cell>
        </row>
      </sheetData>
      <sheetData sheetId="1"/>
      <sheetData sheetId="2"/>
      <sheetData sheetId="3">
        <row r="132">
          <cell r="C132" t="str">
            <v xml:space="preserve">Príloha č. 2: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5">
          <cell r="B15" t="str">
            <v>1.2.2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filterMode="1"/>
  <dimension ref="A1:M1107"/>
  <sheetViews>
    <sheetView tabSelected="1" view="pageBreakPreview" zoomScaleNormal="100" zoomScaleSheetLayoutView="100" workbookViewId="0">
      <pane ySplit="3" topLeftCell="A22" activePane="bottomLeft" state="frozen"/>
      <selection pane="bottomLeft" activeCell="E29" sqref="E29:F29"/>
    </sheetView>
  </sheetViews>
  <sheetFormatPr defaultColWidth="9.140625" defaultRowHeight="15" x14ac:dyDescent="0.25"/>
  <cols>
    <col min="1" max="1" width="4.7109375" style="1" customWidth="1"/>
    <col min="2" max="2" width="3.28515625" style="2" customWidth="1"/>
    <col min="3" max="3" width="13.7109375" style="1" customWidth="1"/>
    <col min="4" max="4" width="18.7109375" style="1" customWidth="1"/>
    <col min="5" max="6" width="14.42578125" style="1" customWidth="1"/>
    <col min="7" max="7" width="7.85546875" style="1" customWidth="1"/>
    <col min="8" max="8" width="14.28515625" style="1" customWidth="1"/>
    <col min="9" max="9" width="8.5703125" style="1" customWidth="1"/>
    <col min="10" max="11" width="14.28515625" style="1" customWidth="1"/>
    <col min="12" max="12" width="6.5703125" style="1" bestFit="1" customWidth="1"/>
    <col min="13" max="13" width="14.5703125" style="1" bestFit="1" customWidth="1"/>
    <col min="14" max="25" width="9.140625" style="1"/>
    <col min="26" max="26" width="9.42578125" style="1" bestFit="1" customWidth="1"/>
    <col min="27" max="16384" width="9.140625" style="1"/>
  </cols>
  <sheetData>
    <row r="1" spans="1:13" x14ac:dyDescent="0.25">
      <c r="A1" s="1">
        <v>1</v>
      </c>
      <c r="B1" s="1"/>
    </row>
    <row r="2" spans="1:13" ht="18.75" x14ac:dyDescent="0.25">
      <c r="A2" s="4">
        <v>1</v>
      </c>
      <c r="B2" s="194" t="s">
        <v>46</v>
      </c>
      <c r="C2" s="194"/>
      <c r="D2" s="194"/>
    </row>
    <row r="3" spans="1:13" x14ac:dyDescent="0.25">
      <c r="A3" s="1">
        <v>1</v>
      </c>
      <c r="B3" s="1"/>
    </row>
    <row r="4" spans="1:13" s="7" customFormat="1" ht="21" hidden="1" x14ac:dyDescent="0.25">
      <c r="A4" s="7">
        <f>A26*IF(J4="",0,1)</f>
        <v>0</v>
      </c>
      <c r="B4" s="103"/>
      <c r="C4" s="102"/>
      <c r="D4" s="102"/>
      <c r="E4" s="102"/>
      <c r="F4" s="102"/>
      <c r="G4" s="102"/>
      <c r="H4" s="102"/>
      <c r="I4" s="102"/>
      <c r="J4" s="101" t="str">
        <f>IF([1]summary!$K$24="",'[1]Výzva na prieskum trhu'!$C$132,"")</f>
        <v/>
      </c>
      <c r="K4" s="101"/>
    </row>
    <row r="5" spans="1:13" s="4" customFormat="1" ht="23.25" x14ac:dyDescent="0.25">
      <c r="A5" s="4">
        <v>1</v>
      </c>
      <c r="B5" s="192" t="s">
        <v>45</v>
      </c>
      <c r="C5" s="192"/>
      <c r="D5" s="192"/>
      <c r="E5" s="192"/>
      <c r="F5" s="192"/>
      <c r="G5" s="192"/>
      <c r="H5" s="192"/>
      <c r="I5" s="192"/>
      <c r="J5" s="192"/>
      <c r="K5" s="192"/>
      <c r="M5" s="191"/>
    </row>
    <row r="6" spans="1:13" s="4" customFormat="1" x14ac:dyDescent="0.25">
      <c r="A6" s="4">
        <v>1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M6" s="191"/>
    </row>
    <row r="7" spans="1:13" s="4" customFormat="1" ht="23.25" x14ac:dyDescent="0.25">
      <c r="A7" s="4">
        <v>1</v>
      </c>
      <c r="B7" s="192" t="s">
        <v>44</v>
      </c>
      <c r="C7" s="192"/>
      <c r="D7" s="192"/>
      <c r="E7" s="192"/>
      <c r="F7" s="192"/>
      <c r="G7" s="192"/>
      <c r="H7" s="192"/>
      <c r="I7" s="192"/>
      <c r="J7" s="192"/>
      <c r="K7" s="192"/>
      <c r="M7" s="191"/>
    </row>
    <row r="8" spans="1:13" x14ac:dyDescent="0.25">
      <c r="A8" s="4">
        <v>1</v>
      </c>
    </row>
    <row r="9" spans="1:13" ht="15" customHeight="1" x14ac:dyDescent="0.25">
      <c r="A9" s="4">
        <v>1</v>
      </c>
      <c r="B9" s="200" t="s">
        <v>43</v>
      </c>
      <c r="C9" s="200"/>
      <c r="D9" s="200"/>
      <c r="E9" s="200"/>
      <c r="F9" s="200"/>
      <c r="G9" s="200"/>
      <c r="H9" s="200"/>
      <c r="I9" s="200"/>
      <c r="J9" s="200"/>
      <c r="K9" s="199"/>
    </row>
    <row r="10" spans="1:13" x14ac:dyDescent="0.25">
      <c r="A10" s="4">
        <v>1</v>
      </c>
      <c r="B10" s="200"/>
      <c r="C10" s="200"/>
      <c r="D10" s="200"/>
      <c r="E10" s="200"/>
      <c r="F10" s="200"/>
      <c r="G10" s="200"/>
      <c r="H10" s="200"/>
      <c r="I10" s="200"/>
      <c r="J10" s="200"/>
      <c r="K10" s="199"/>
    </row>
    <row r="11" spans="1:13" x14ac:dyDescent="0.25">
      <c r="A11" s="4">
        <v>1</v>
      </c>
      <c r="B11" s="200"/>
      <c r="C11" s="200"/>
      <c r="D11" s="200"/>
      <c r="E11" s="200"/>
      <c r="F11" s="200"/>
      <c r="G11" s="200"/>
      <c r="H11" s="200"/>
      <c r="I11" s="200"/>
      <c r="J11" s="200"/>
      <c r="K11" s="199"/>
    </row>
    <row r="12" spans="1:13" ht="15.75" thickBot="1" x14ac:dyDescent="0.3">
      <c r="A12" s="4">
        <v>1</v>
      </c>
    </row>
    <row r="13" spans="1:13" s="4" customFormat="1" ht="19.5" customHeight="1" thickBot="1" x14ac:dyDescent="0.3">
      <c r="A13" s="4">
        <v>1</v>
      </c>
      <c r="C13" s="190" t="s">
        <v>42</v>
      </c>
      <c r="D13" s="189"/>
      <c r="E13" s="189"/>
      <c r="F13" s="189"/>
      <c r="G13" s="188"/>
    </row>
    <row r="14" spans="1:13" s="4" customFormat="1" ht="19.5" customHeight="1" x14ac:dyDescent="0.25">
      <c r="A14" s="4">
        <v>1</v>
      </c>
      <c r="C14" s="187" t="s">
        <v>35</v>
      </c>
      <c r="D14" s="186"/>
      <c r="E14" s="128"/>
      <c r="F14" s="127"/>
      <c r="G14" s="126"/>
    </row>
    <row r="15" spans="1:13" s="4" customFormat="1" ht="39" customHeight="1" x14ac:dyDescent="0.25">
      <c r="A15" s="4">
        <v>1</v>
      </c>
      <c r="C15" s="185" t="s">
        <v>34</v>
      </c>
      <c r="D15" s="184"/>
      <c r="E15" s="121"/>
      <c r="F15" s="120"/>
      <c r="G15" s="119"/>
    </row>
    <row r="16" spans="1:13" s="4" customFormat="1" ht="19.5" customHeight="1" x14ac:dyDescent="0.25">
      <c r="A16" s="4">
        <v>1</v>
      </c>
      <c r="C16" s="182" t="s">
        <v>33</v>
      </c>
      <c r="D16" s="181"/>
      <c r="E16" s="121"/>
      <c r="F16" s="120"/>
      <c r="G16" s="119"/>
    </row>
    <row r="17" spans="1:11" s="4" customFormat="1" ht="19.5" customHeight="1" x14ac:dyDescent="0.25">
      <c r="A17" s="4">
        <v>1</v>
      </c>
      <c r="C17" s="182" t="s">
        <v>32</v>
      </c>
      <c r="D17" s="181"/>
      <c r="E17" s="121"/>
      <c r="F17" s="120"/>
      <c r="G17" s="119"/>
    </row>
    <row r="18" spans="1:11" s="4" customFormat="1" ht="19.5" customHeight="1" x14ac:dyDescent="0.25">
      <c r="A18" s="4">
        <v>1</v>
      </c>
      <c r="C18" s="182" t="s">
        <v>31</v>
      </c>
      <c r="D18" s="181"/>
      <c r="E18" s="121"/>
      <c r="F18" s="120"/>
      <c r="G18" s="119"/>
    </row>
    <row r="19" spans="1:11" s="4" customFormat="1" ht="19.5" customHeight="1" x14ac:dyDescent="0.25">
      <c r="A19" s="4">
        <v>1</v>
      </c>
      <c r="C19" s="182" t="s">
        <v>30</v>
      </c>
      <c r="D19" s="181"/>
      <c r="E19" s="121"/>
      <c r="F19" s="120"/>
      <c r="G19" s="119"/>
      <c r="J19" s="183"/>
    </row>
    <row r="20" spans="1:11" s="4" customFormat="1" ht="19.5" customHeight="1" x14ac:dyDescent="0.25">
      <c r="A20" s="4">
        <v>1</v>
      </c>
      <c r="C20" s="182" t="s">
        <v>29</v>
      </c>
      <c r="D20" s="181"/>
      <c r="E20" s="121"/>
      <c r="F20" s="120"/>
      <c r="G20" s="119"/>
    </row>
    <row r="21" spans="1:11" s="4" customFormat="1" ht="19.5" customHeight="1" x14ac:dyDescent="0.25">
      <c r="A21" s="4">
        <v>1</v>
      </c>
      <c r="C21" s="182" t="s">
        <v>28</v>
      </c>
      <c r="D21" s="181"/>
      <c r="E21" s="121"/>
      <c r="F21" s="120"/>
      <c r="G21" s="119"/>
    </row>
    <row r="22" spans="1:11" s="4" customFormat="1" ht="19.5" customHeight="1" x14ac:dyDescent="0.25">
      <c r="A22" s="4">
        <v>1</v>
      </c>
      <c r="C22" s="182" t="s">
        <v>27</v>
      </c>
      <c r="D22" s="181"/>
      <c r="E22" s="121"/>
      <c r="F22" s="120"/>
      <c r="G22" s="119"/>
    </row>
    <row r="23" spans="1:11" s="4" customFormat="1" ht="19.5" customHeight="1" thickBot="1" x14ac:dyDescent="0.3">
      <c r="A23" s="4">
        <v>1</v>
      </c>
      <c r="C23" s="180" t="s">
        <v>26</v>
      </c>
      <c r="D23" s="179"/>
      <c r="E23" s="116"/>
      <c r="F23" s="115"/>
      <c r="G23" s="114"/>
    </row>
    <row r="24" spans="1:11" x14ac:dyDescent="0.25">
      <c r="A24" s="4">
        <v>1</v>
      </c>
    </row>
    <row r="25" spans="1:11" x14ac:dyDescent="0.25">
      <c r="A25" s="4">
        <v>1</v>
      </c>
    </row>
    <row r="26" spans="1:11" x14ac:dyDescent="0.25">
      <c r="A26" s="1">
        <v>1</v>
      </c>
      <c r="B26" s="178" t="s">
        <v>25</v>
      </c>
      <c r="C26" s="178"/>
      <c r="D26" s="177" t="s">
        <v>41</v>
      </c>
      <c r="E26" s="177"/>
      <c r="F26" s="177"/>
      <c r="G26" s="177"/>
      <c r="H26" s="177"/>
      <c r="I26" s="177"/>
      <c r="J26" s="177"/>
      <c r="K26" s="176"/>
    </row>
    <row r="27" spans="1:11" ht="15.75" thickBot="1" x14ac:dyDescent="0.3">
      <c r="A27" s="4">
        <v>1</v>
      </c>
    </row>
    <row r="28" spans="1:11" ht="54.95" customHeight="1" thickBot="1" x14ac:dyDescent="0.3">
      <c r="A28" s="4">
        <v>1</v>
      </c>
      <c r="B28" s="175" t="s">
        <v>24</v>
      </c>
      <c r="C28" s="174"/>
      <c r="D28" s="173"/>
      <c r="E28" s="172" t="s">
        <v>23</v>
      </c>
      <c r="F28" s="171"/>
      <c r="G28" s="169" t="s">
        <v>22</v>
      </c>
      <c r="H28" s="170" t="s">
        <v>21</v>
      </c>
      <c r="I28" s="169" t="s">
        <v>20</v>
      </c>
      <c r="J28" s="168" t="s">
        <v>19</v>
      </c>
      <c r="K28" s="195"/>
    </row>
    <row r="29" spans="1:11" ht="25.5" customHeight="1" x14ac:dyDescent="0.25">
      <c r="A29" s="4" t="s">
        <v>40</v>
      </c>
      <c r="B29" s="167" t="s">
        <v>39</v>
      </c>
      <c r="C29" s="166"/>
      <c r="D29" s="165"/>
      <c r="E29" s="113"/>
      <c r="F29" s="112"/>
      <c r="G29" s="153" t="s">
        <v>15</v>
      </c>
      <c r="H29" s="44"/>
      <c r="I29" s="152">
        <v>1</v>
      </c>
      <c r="J29" s="151" t="str">
        <f>IF(AND(H29&lt;&gt;"",I29&lt;&gt;""),H29*I29,"")</f>
        <v/>
      </c>
      <c r="K29" s="196"/>
    </row>
    <row r="30" spans="1:11" ht="25.5" customHeight="1" thickBot="1" x14ac:dyDescent="0.3">
      <c r="A30" s="4">
        <v>1</v>
      </c>
      <c r="B30" s="164" t="s">
        <v>38</v>
      </c>
      <c r="C30" s="163"/>
      <c r="D30" s="162"/>
      <c r="E30" s="111"/>
      <c r="F30" s="110"/>
      <c r="G30" s="161" t="s">
        <v>15</v>
      </c>
      <c r="H30" s="56"/>
      <c r="I30" s="160">
        <v>1</v>
      </c>
      <c r="J30" s="159" t="str">
        <f>IF(AND(H30&lt;&gt;"",I30&lt;&gt;""),H30*I30,"")</f>
        <v/>
      </c>
      <c r="K30" s="196"/>
    </row>
    <row r="31" spans="1:11" ht="25.5" customHeight="1" x14ac:dyDescent="0.25">
      <c r="A31" s="4">
        <v>1</v>
      </c>
      <c r="B31" s="158" t="s">
        <v>14</v>
      </c>
      <c r="C31" s="157"/>
      <c r="D31" s="156" t="s">
        <v>13</v>
      </c>
      <c r="E31" s="155" t="s">
        <v>11</v>
      </c>
      <c r="F31" s="154"/>
      <c r="G31" s="153" t="s">
        <v>11</v>
      </c>
      <c r="H31" s="44"/>
      <c r="I31" s="152">
        <v>1</v>
      </c>
      <c r="J31" s="151" t="str">
        <f>IF(AND(H31&lt;&gt;"",I31&lt;&gt;""),H31*I31,"")</f>
        <v/>
      </c>
      <c r="K31" s="196"/>
    </row>
    <row r="32" spans="1:11" ht="25.5" customHeight="1" thickBot="1" x14ac:dyDescent="0.3">
      <c r="A32" s="4">
        <v>1</v>
      </c>
      <c r="B32" s="150"/>
      <c r="C32" s="149"/>
      <c r="D32" s="148" t="s">
        <v>12</v>
      </c>
      <c r="E32" s="147" t="s">
        <v>11</v>
      </c>
      <c r="F32" s="146"/>
      <c r="G32" s="145" t="s">
        <v>11</v>
      </c>
      <c r="H32" s="34"/>
      <c r="I32" s="144">
        <v>1</v>
      </c>
      <c r="J32" s="143" t="str">
        <f>IF(AND(H32&lt;&gt;"",I32&lt;&gt;""),H32*I32,"")</f>
        <v/>
      </c>
      <c r="K32" s="196"/>
    </row>
    <row r="33" spans="1:13" ht="25.5" customHeight="1" thickBot="1" x14ac:dyDescent="0.3">
      <c r="A33" s="4">
        <v>1</v>
      </c>
      <c r="B33" s="142"/>
      <c r="C33" s="141"/>
      <c r="D33" s="141"/>
      <c r="E33" s="141"/>
      <c r="F33" s="141"/>
      <c r="G33" s="141"/>
      <c r="H33" s="140"/>
      <c r="I33" s="140" t="s">
        <v>10</v>
      </c>
      <c r="J33" s="139" t="str">
        <f>IF(SUM(J29:J32)&gt;0,SUM(J29:J32),"")</f>
        <v/>
      </c>
      <c r="K33" s="197"/>
    </row>
    <row r="34" spans="1:13" x14ac:dyDescent="0.25">
      <c r="A34" s="4">
        <v>1</v>
      </c>
      <c r="B34" s="138" t="s">
        <v>9</v>
      </c>
    </row>
    <row r="35" spans="1:13" x14ac:dyDescent="0.25">
      <c r="A35" s="4">
        <v>1</v>
      </c>
    </row>
    <row r="36" spans="1:13" x14ac:dyDescent="0.25">
      <c r="A36" s="4">
        <v>1</v>
      </c>
    </row>
    <row r="37" spans="1:13" customFormat="1" hidden="1" x14ac:dyDescent="0.25">
      <c r="A37" s="7">
        <f>A26*IF([1]summary!$K$24="",1,0)</f>
        <v>0</v>
      </c>
      <c r="B37" s="21"/>
      <c r="C37" s="137" t="s">
        <v>37</v>
      </c>
      <c r="D37" s="136"/>
      <c r="E37" s="136"/>
      <c r="F37" s="136"/>
      <c r="G37" s="136"/>
      <c r="H37" s="136"/>
      <c r="I37" s="136"/>
      <c r="J37" s="135"/>
    </row>
    <row r="38" spans="1:13" customFormat="1" hidden="1" x14ac:dyDescent="0.25">
      <c r="A38" s="7">
        <f>A37</f>
        <v>0</v>
      </c>
      <c r="B38" s="21"/>
    </row>
    <row r="39" spans="1:13" customFormat="1" hidden="1" x14ac:dyDescent="0.25">
      <c r="A39" s="7">
        <f>A37</f>
        <v>0</v>
      </c>
      <c r="B39" s="21"/>
    </row>
    <row r="40" spans="1:13" customFormat="1" hidden="1" x14ac:dyDescent="0.25">
      <c r="A40" s="7">
        <f>A26*IF([1]summary!$F$12='Príloha č. 2'!M40,1,0)</f>
        <v>0</v>
      </c>
      <c r="B40" s="24" t="s">
        <v>36</v>
      </c>
      <c r="C40" s="24"/>
      <c r="D40" s="24"/>
      <c r="E40" s="24"/>
      <c r="F40" s="24"/>
      <c r="G40" s="24"/>
      <c r="H40" s="24"/>
      <c r="I40" s="24"/>
      <c r="J40" s="24"/>
      <c r="K40" s="24"/>
      <c r="M40" s="23" t="s">
        <v>7</v>
      </c>
    </row>
    <row r="41" spans="1:13" customFormat="1" hidden="1" x14ac:dyDescent="0.25">
      <c r="A41" s="7">
        <f>A40</f>
        <v>0</v>
      </c>
      <c r="B41" s="21"/>
    </row>
    <row r="42" spans="1:13" customFormat="1" ht="15" hidden="1" customHeight="1" x14ac:dyDescent="0.25">
      <c r="A42" s="7">
        <f>A40</f>
        <v>0</v>
      </c>
      <c r="B42" s="22" t="s">
        <v>6</v>
      </c>
      <c r="C42" s="22"/>
      <c r="D42" s="22"/>
      <c r="E42" s="22"/>
      <c r="F42" s="22"/>
      <c r="G42" s="22"/>
      <c r="H42" s="22"/>
      <c r="I42" s="22"/>
      <c r="J42" s="22"/>
      <c r="K42" s="22"/>
    </row>
    <row r="43" spans="1:13" customFormat="1" hidden="1" x14ac:dyDescent="0.25">
      <c r="A43" s="7">
        <f>A40</f>
        <v>0</v>
      </c>
      <c r="B43" s="21"/>
    </row>
    <row r="44" spans="1:13" customFormat="1" hidden="1" x14ac:dyDescent="0.25">
      <c r="A44" s="7">
        <f>A45</f>
        <v>0</v>
      </c>
      <c r="B44" s="21"/>
    </row>
    <row r="45" spans="1:13" customFormat="1" hidden="1" x14ac:dyDescent="0.25">
      <c r="A45" s="7">
        <f>A26*IF([1]summary!$K$24="",IF([1]summary!$J$20="všetky predmety spolu",0,1),IF([1]summary!$E$58="cenové ponuky komplexne",0,1))</f>
        <v>0</v>
      </c>
      <c r="B45" s="21"/>
      <c r="C45" s="20" t="s">
        <v>4</v>
      </c>
      <c r="D45" s="19"/>
    </row>
    <row r="46" spans="1:13" s="14" customFormat="1" hidden="1" x14ac:dyDescent="0.25">
      <c r="A46" s="7">
        <f>A45</f>
        <v>0</v>
      </c>
      <c r="C46" s="20"/>
    </row>
    <row r="47" spans="1:13" s="14" customFormat="1" ht="15" hidden="1" customHeight="1" x14ac:dyDescent="0.25">
      <c r="A47" s="7">
        <f>A45</f>
        <v>0</v>
      </c>
      <c r="C47" s="20" t="s">
        <v>3</v>
      </c>
      <c r="D47" s="19"/>
      <c r="G47" s="18"/>
      <c r="H47" s="18"/>
      <c r="I47" s="18"/>
      <c r="J47" s="18"/>
      <c r="K47" s="18"/>
    </row>
    <row r="48" spans="1:13" s="14" customFormat="1" hidden="1" x14ac:dyDescent="0.25">
      <c r="A48" s="7">
        <f>A45</f>
        <v>0</v>
      </c>
      <c r="F48" s="16"/>
      <c r="G48" s="17" t="str">
        <f>"podpis a pečiatka "&amp;IF([1]summary!$K$24="","navrhovateľa","dodávateľa")</f>
        <v>podpis a pečiatka dodávateľa</v>
      </c>
      <c r="H48" s="17"/>
      <c r="I48" s="17"/>
      <c r="J48" s="17"/>
      <c r="K48" s="17"/>
    </row>
    <row r="49" spans="1:13" s="14" customFormat="1" hidden="1" x14ac:dyDescent="0.25">
      <c r="A49" s="7">
        <f>A45</f>
        <v>0</v>
      </c>
      <c r="F49" s="16"/>
      <c r="G49" s="15"/>
      <c r="H49" s="15"/>
      <c r="I49" s="15"/>
      <c r="J49" s="15"/>
      <c r="K49" s="15"/>
    </row>
    <row r="50" spans="1:13" customFormat="1" ht="15" hidden="1" customHeight="1" x14ac:dyDescent="0.25">
      <c r="A50" s="7">
        <f>A45*IF([1]summary!$K$24="",1,0)</f>
        <v>0</v>
      </c>
      <c r="B50" s="6" t="s">
        <v>5</v>
      </c>
      <c r="C50" s="6"/>
      <c r="D50" s="6"/>
      <c r="E50" s="6"/>
      <c r="F50" s="6"/>
      <c r="G50" s="6"/>
      <c r="H50" s="6"/>
      <c r="I50" s="6"/>
      <c r="J50" s="6"/>
      <c r="K50" s="6"/>
      <c r="L50" s="5"/>
    </row>
    <row r="51" spans="1:13" customFormat="1" hidden="1" x14ac:dyDescent="0.25">
      <c r="A51" s="7">
        <f>A50</f>
        <v>0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5"/>
    </row>
    <row r="52" spans="1:13" customFormat="1" ht="15" hidden="1" customHeight="1" x14ac:dyDescent="0.25">
      <c r="A52" s="7">
        <f>A45*IF(A50=1,0,1)</f>
        <v>0</v>
      </c>
      <c r="B52" s="6" t="s">
        <v>0</v>
      </c>
      <c r="C52" s="6"/>
      <c r="D52" s="6"/>
      <c r="E52" s="6"/>
      <c r="F52" s="6"/>
      <c r="G52" s="6"/>
      <c r="H52" s="6"/>
      <c r="I52" s="6"/>
      <c r="J52" s="6"/>
      <c r="K52" s="6"/>
      <c r="L52" s="5"/>
    </row>
    <row r="53" spans="1:13" customFormat="1" hidden="1" x14ac:dyDescent="0.25">
      <c r="A53" s="7">
        <f>A52</f>
        <v>0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5"/>
    </row>
    <row r="54" spans="1:13" s="7" customFormat="1" ht="21" hidden="1" x14ac:dyDescent="0.25">
      <c r="A54" s="7">
        <f>A76*A45*IF(J54="",0,1)</f>
        <v>0</v>
      </c>
      <c r="B54" s="103"/>
      <c r="C54" s="102"/>
      <c r="D54" s="102"/>
      <c r="E54" s="102"/>
      <c r="F54" s="102"/>
      <c r="G54" s="102"/>
      <c r="H54" s="102"/>
      <c r="I54" s="102"/>
      <c r="J54" s="101" t="str">
        <f>$J$4</f>
        <v/>
      </c>
      <c r="K54" s="101"/>
    </row>
    <row r="55" spans="1:13" s="7" customFormat="1" ht="23.25" hidden="1" x14ac:dyDescent="0.25">
      <c r="A55" s="7">
        <f>A76*A45</f>
        <v>0</v>
      </c>
      <c r="B55" s="99" t="str">
        <f>$B$5</f>
        <v>Kúpna zmluva – Príloha č. 2:</v>
      </c>
      <c r="C55" s="99"/>
      <c r="D55" s="99"/>
      <c r="E55" s="99"/>
      <c r="F55" s="99"/>
      <c r="G55" s="99"/>
      <c r="H55" s="99"/>
      <c r="I55" s="99"/>
      <c r="J55" s="99"/>
      <c r="K55" s="99"/>
      <c r="M55" s="23"/>
    </row>
    <row r="56" spans="1:13" s="7" customFormat="1" hidden="1" x14ac:dyDescent="0.25">
      <c r="A56" s="7">
        <f>A76*A45</f>
        <v>0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M56" s="23"/>
    </row>
    <row r="57" spans="1:13" s="7" customFormat="1" ht="23.25" hidden="1" x14ac:dyDescent="0.25">
      <c r="A57" s="7">
        <f>A76*A45</f>
        <v>0</v>
      </c>
      <c r="B57" s="99" t="str">
        <f>$B$7</f>
        <v>Cena dodávaného predmetu zákazky</v>
      </c>
      <c r="C57" s="99"/>
      <c r="D57" s="99"/>
      <c r="E57" s="99"/>
      <c r="F57" s="99"/>
      <c r="G57" s="99"/>
      <c r="H57" s="99"/>
      <c r="I57" s="99"/>
      <c r="J57" s="99"/>
      <c r="K57" s="99"/>
      <c r="M57" s="23"/>
    </row>
    <row r="58" spans="1:13" customFormat="1" hidden="1" x14ac:dyDescent="0.25">
      <c r="A58" s="7">
        <f>A76*A45</f>
        <v>0</v>
      </c>
      <c r="B58" s="21"/>
    </row>
    <row r="59" spans="1:13" customFormat="1" ht="15" hidden="1" customHeight="1" x14ac:dyDescent="0.25">
      <c r="A59" s="7">
        <f>A76*A45</f>
        <v>0</v>
      </c>
      <c r="B59" s="22" t="str">
        <f>$B$9</f>
        <v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zákazky a tieto požiadavky sme zahrnuli do predloženej ponuky.</v>
      </c>
      <c r="C59" s="98"/>
      <c r="D59" s="98"/>
      <c r="E59" s="98"/>
      <c r="F59" s="98"/>
      <c r="G59" s="98"/>
      <c r="H59" s="98"/>
      <c r="I59" s="98"/>
      <c r="J59" s="98"/>
      <c r="K59" s="98"/>
    </row>
    <row r="60" spans="1:13" customFormat="1" hidden="1" x14ac:dyDescent="0.25">
      <c r="A60" s="7">
        <f>A76*A45</f>
        <v>0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</row>
    <row r="61" spans="1:13" customFormat="1" hidden="1" x14ac:dyDescent="0.25">
      <c r="A61" s="7">
        <f>A76*A45</f>
        <v>0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</row>
    <row r="62" spans="1:13" customFormat="1" hidden="1" x14ac:dyDescent="0.25">
      <c r="A62" s="7">
        <f>A76*A45</f>
        <v>0</v>
      </c>
      <c r="B62" s="21"/>
    </row>
    <row r="63" spans="1:13" s="7" customFormat="1" ht="19.5" hidden="1" customHeight="1" thickBot="1" x14ac:dyDescent="0.3">
      <c r="A63" s="7">
        <f>A76*A45</f>
        <v>0</v>
      </c>
      <c r="C63" s="133" t="str">
        <f>"Identifikačné údaje "&amp;IF([1]summary!$K$24="","navrhovateľa:","dodávateľa:")</f>
        <v>Identifikačné údaje dodávateľa:</v>
      </c>
      <c r="D63" s="132"/>
      <c r="E63" s="132"/>
      <c r="F63" s="132"/>
      <c r="G63" s="131"/>
    </row>
    <row r="64" spans="1:13" s="7" customFormat="1" ht="19.5" hidden="1" customHeight="1" x14ac:dyDescent="0.25">
      <c r="A64" s="7">
        <f>A76*A45</f>
        <v>0</v>
      </c>
      <c r="C64" s="130" t="s">
        <v>35</v>
      </c>
      <c r="D64" s="129"/>
      <c r="E64" s="128"/>
      <c r="F64" s="127"/>
      <c r="G64" s="126"/>
    </row>
    <row r="65" spans="1:11" s="7" customFormat="1" ht="39" hidden="1" customHeight="1" x14ac:dyDescent="0.25">
      <c r="A65" s="7">
        <f>A76*A45</f>
        <v>0</v>
      </c>
      <c r="C65" s="125" t="s">
        <v>34</v>
      </c>
      <c r="D65" s="124"/>
      <c r="E65" s="121"/>
      <c r="F65" s="120"/>
      <c r="G65" s="119"/>
    </row>
    <row r="66" spans="1:11" s="7" customFormat="1" ht="19.5" hidden="1" customHeight="1" x14ac:dyDescent="0.25">
      <c r="A66" s="7">
        <f>A76*A45</f>
        <v>0</v>
      </c>
      <c r="C66" s="123" t="s">
        <v>33</v>
      </c>
      <c r="D66" s="122"/>
      <c r="E66" s="121"/>
      <c r="F66" s="120"/>
      <c r="G66" s="119"/>
    </row>
    <row r="67" spans="1:11" s="7" customFormat="1" ht="19.5" hidden="1" customHeight="1" x14ac:dyDescent="0.25">
      <c r="A67" s="7">
        <f>A76*A45</f>
        <v>0</v>
      </c>
      <c r="C67" s="123" t="s">
        <v>32</v>
      </c>
      <c r="D67" s="122"/>
      <c r="E67" s="121"/>
      <c r="F67" s="120"/>
      <c r="G67" s="119"/>
    </row>
    <row r="68" spans="1:11" s="7" customFormat="1" ht="19.5" hidden="1" customHeight="1" x14ac:dyDescent="0.25">
      <c r="A68" s="7">
        <f>A76*A45</f>
        <v>0</v>
      </c>
      <c r="C68" s="123" t="s">
        <v>31</v>
      </c>
      <c r="D68" s="122"/>
      <c r="E68" s="121"/>
      <c r="F68" s="120"/>
      <c r="G68" s="119"/>
    </row>
    <row r="69" spans="1:11" s="7" customFormat="1" ht="19.5" hidden="1" customHeight="1" x14ac:dyDescent="0.25">
      <c r="A69" s="7">
        <f>A76*A45</f>
        <v>0</v>
      </c>
      <c r="C69" s="123" t="s">
        <v>30</v>
      </c>
      <c r="D69" s="122"/>
      <c r="E69" s="121"/>
      <c r="F69" s="120"/>
      <c r="G69" s="119"/>
    </row>
    <row r="70" spans="1:11" s="7" customFormat="1" ht="19.5" hidden="1" customHeight="1" x14ac:dyDescent="0.25">
      <c r="A70" s="7">
        <f>A76*A45</f>
        <v>0</v>
      </c>
      <c r="C70" s="123" t="s">
        <v>29</v>
      </c>
      <c r="D70" s="122"/>
      <c r="E70" s="121"/>
      <c r="F70" s="120"/>
      <c r="G70" s="119"/>
    </row>
    <row r="71" spans="1:11" s="7" customFormat="1" ht="19.5" hidden="1" customHeight="1" x14ac:dyDescent="0.25">
      <c r="A71" s="7">
        <f>A76*A45</f>
        <v>0</v>
      </c>
      <c r="C71" s="123" t="s">
        <v>28</v>
      </c>
      <c r="D71" s="122"/>
      <c r="E71" s="121"/>
      <c r="F71" s="120"/>
      <c r="G71" s="119"/>
    </row>
    <row r="72" spans="1:11" s="7" customFormat="1" ht="19.5" hidden="1" customHeight="1" x14ac:dyDescent="0.25">
      <c r="A72" s="7">
        <f>A76*A45</f>
        <v>0</v>
      </c>
      <c r="C72" s="123" t="s">
        <v>27</v>
      </c>
      <c r="D72" s="122"/>
      <c r="E72" s="121"/>
      <c r="F72" s="120"/>
      <c r="G72" s="119"/>
    </row>
    <row r="73" spans="1:11" s="7" customFormat="1" ht="19.5" hidden="1" customHeight="1" thickBot="1" x14ac:dyDescent="0.3">
      <c r="A73" s="7">
        <f>A76*A45</f>
        <v>0</v>
      </c>
      <c r="C73" s="118" t="s">
        <v>26</v>
      </c>
      <c r="D73" s="117"/>
      <c r="E73" s="116"/>
      <c r="F73" s="115"/>
      <c r="G73" s="114"/>
    </row>
    <row r="74" spans="1:11" customFormat="1" hidden="1" x14ac:dyDescent="0.25">
      <c r="A74" s="7">
        <f>A76*A45</f>
        <v>0</v>
      </c>
      <c r="B74" s="21"/>
    </row>
    <row r="75" spans="1:11" customFormat="1" hidden="1" x14ac:dyDescent="0.25">
      <c r="A75" s="7">
        <f>A76*A45</f>
        <v>0</v>
      </c>
      <c r="B75" s="21"/>
    </row>
    <row r="76" spans="1:11" customFormat="1" hidden="1" x14ac:dyDescent="0.25">
      <c r="A76">
        <f>IF(D76&lt;&gt;"",1,0)</f>
        <v>0</v>
      </c>
      <c r="B76" s="77" t="s">
        <v>25</v>
      </c>
      <c r="C76" s="77"/>
      <c r="D76" s="76"/>
      <c r="E76" s="76"/>
      <c r="F76" s="76"/>
      <c r="G76" s="76"/>
      <c r="H76" s="76"/>
      <c r="I76" s="76"/>
      <c r="J76" s="76"/>
      <c r="K76" s="75"/>
    </row>
    <row r="77" spans="1:11" customFormat="1" hidden="1" x14ac:dyDescent="0.25">
      <c r="A77" s="7">
        <f>A76</f>
        <v>0</v>
      </c>
      <c r="B77" s="21"/>
    </row>
    <row r="78" spans="1:11" customFormat="1" ht="54.95" hidden="1" customHeight="1" thickBot="1" x14ac:dyDescent="0.3">
      <c r="A78" s="7">
        <f>A76</f>
        <v>0</v>
      </c>
      <c r="B78" s="74" t="s">
        <v>24</v>
      </c>
      <c r="C78" s="73"/>
      <c r="D78" s="72"/>
      <c r="E78" s="71" t="s">
        <v>23</v>
      </c>
      <c r="F78" s="70"/>
      <c r="G78" s="68" t="s">
        <v>22</v>
      </c>
      <c r="H78" s="69" t="s">
        <v>21</v>
      </c>
      <c r="I78" s="68" t="s">
        <v>20</v>
      </c>
      <c r="J78" s="67" t="s">
        <v>19</v>
      </c>
      <c r="K78" s="66" t="s">
        <v>18</v>
      </c>
    </row>
    <row r="79" spans="1:11" customFormat="1" ht="25.5" hidden="1" customHeight="1" x14ac:dyDescent="0.25">
      <c r="A79" s="7">
        <f>A76</f>
        <v>0</v>
      </c>
      <c r="B79" s="50" t="s">
        <v>17</v>
      </c>
      <c r="C79" s="49"/>
      <c r="D79" s="48"/>
      <c r="E79" s="113"/>
      <c r="F79" s="112"/>
      <c r="G79" s="45" t="s">
        <v>15</v>
      </c>
      <c r="H79" s="44"/>
      <c r="I79" s="43"/>
      <c r="J79" s="42" t="str">
        <f>IF(AND(H79&lt;&gt;"",I79&lt;&gt;""),H79*I79,"")</f>
        <v/>
      </c>
      <c r="K79" s="63" t="str">
        <f>IF(J79&lt;&gt;"",J79*IF($E$68&lt;&gt;"",1.2,1),"")</f>
        <v/>
      </c>
    </row>
    <row r="80" spans="1:11" customFormat="1" ht="25.5" hidden="1" customHeight="1" x14ac:dyDescent="0.25">
      <c r="A80" s="7">
        <f>A76</f>
        <v>0</v>
      </c>
      <c r="B80" s="62"/>
      <c r="C80" s="61"/>
      <c r="D80" s="60"/>
      <c r="E80" s="111"/>
      <c r="F80" s="110"/>
      <c r="G80" s="57" t="s">
        <v>15</v>
      </c>
      <c r="H80" s="56"/>
      <c r="I80" s="55"/>
      <c r="J80" s="54" t="str">
        <f>IF(AND(H80&lt;&gt;"",I80&lt;&gt;""),H80*I80,"")</f>
        <v/>
      </c>
      <c r="K80" s="53" t="str">
        <f>IF(J80&lt;&gt;"",J80*IF($E$68&lt;&gt;"",1.2,1),"")</f>
        <v/>
      </c>
    </row>
    <row r="81" spans="1:13" customFormat="1" ht="25.5" hidden="1" customHeight="1" thickBot="1" x14ac:dyDescent="0.3">
      <c r="A81" s="7">
        <f>A76</f>
        <v>0</v>
      </c>
      <c r="B81" s="40"/>
      <c r="C81" s="39"/>
      <c r="D81" s="38"/>
      <c r="E81" s="109"/>
      <c r="F81" s="108"/>
      <c r="G81" s="35" t="s">
        <v>15</v>
      </c>
      <c r="H81" s="34"/>
      <c r="I81" s="33"/>
      <c r="J81" s="32" t="str">
        <f>IF(AND(H81&lt;&gt;"",I81&lt;&gt;""),H81*I81,"")</f>
        <v/>
      </c>
      <c r="K81" s="31" t="str">
        <f>IF(J81&lt;&gt;"",J81*IF($E$68&lt;&gt;"",1.2,1),"")</f>
        <v/>
      </c>
    </row>
    <row r="82" spans="1:13" customFormat="1" ht="25.5" hidden="1" customHeight="1" x14ac:dyDescent="0.25">
      <c r="A82" s="7">
        <f>A76</f>
        <v>0</v>
      </c>
      <c r="B82" s="50" t="s">
        <v>16</v>
      </c>
      <c r="C82" s="49"/>
      <c r="D82" s="48"/>
      <c r="E82" s="113"/>
      <c r="F82" s="112"/>
      <c r="G82" s="45" t="s">
        <v>15</v>
      </c>
      <c r="H82" s="44"/>
      <c r="I82" s="43"/>
      <c r="J82" s="42" t="str">
        <f>IF(AND(H82&lt;&gt;"",I82&lt;&gt;""),H82*I82,"")</f>
        <v/>
      </c>
      <c r="K82" s="63" t="str">
        <f>IF(J82&lt;&gt;"",J82*IF($E$68&lt;&gt;"",1.2,1),"")</f>
        <v/>
      </c>
    </row>
    <row r="83" spans="1:13" customFormat="1" ht="25.5" hidden="1" customHeight="1" x14ac:dyDescent="0.25">
      <c r="A83" s="7">
        <f>A76</f>
        <v>0</v>
      </c>
      <c r="B83" s="62"/>
      <c r="C83" s="61"/>
      <c r="D83" s="60"/>
      <c r="E83" s="111"/>
      <c r="F83" s="110"/>
      <c r="G83" s="57" t="s">
        <v>15</v>
      </c>
      <c r="H83" s="56"/>
      <c r="I83" s="55"/>
      <c r="J83" s="54" t="str">
        <f>IF(AND(H83&lt;&gt;"",I83&lt;&gt;""),H83*I83,"")</f>
        <v/>
      </c>
      <c r="K83" s="53" t="str">
        <f>IF(J83&lt;&gt;"",J83*IF($E$68&lt;&gt;"",1.2,1),"")</f>
        <v/>
      </c>
    </row>
    <row r="84" spans="1:13" customFormat="1" ht="25.5" hidden="1" customHeight="1" thickBot="1" x14ac:dyDescent="0.3">
      <c r="A84" s="7">
        <f>A76</f>
        <v>0</v>
      </c>
      <c r="B84" s="40"/>
      <c r="C84" s="39"/>
      <c r="D84" s="38"/>
      <c r="E84" s="109"/>
      <c r="F84" s="108"/>
      <c r="G84" s="35" t="s">
        <v>15</v>
      </c>
      <c r="H84" s="34"/>
      <c r="I84" s="33"/>
      <c r="J84" s="32" t="str">
        <f>IF(AND(H84&lt;&gt;"",I84&lt;&gt;""),H84*I84,"")</f>
        <v/>
      </c>
      <c r="K84" s="31" t="str">
        <f>IF(J84&lt;&gt;"",J84*IF($E$68&lt;&gt;"",1.2,1),"")</f>
        <v/>
      </c>
    </row>
    <row r="85" spans="1:13" customFormat="1" ht="25.5" hidden="1" customHeight="1" x14ac:dyDescent="0.25">
      <c r="A85" s="7">
        <f>A76</f>
        <v>0</v>
      </c>
      <c r="B85" s="50" t="s">
        <v>14</v>
      </c>
      <c r="C85" s="49"/>
      <c r="D85" s="48" t="s">
        <v>13</v>
      </c>
      <c r="E85" s="107" t="s">
        <v>11</v>
      </c>
      <c r="F85" s="106"/>
      <c r="G85" s="45" t="s">
        <v>11</v>
      </c>
      <c r="H85" s="44"/>
      <c r="I85" s="43">
        <v>1</v>
      </c>
      <c r="J85" s="42" t="str">
        <f>IF(AND(H85&lt;&gt;"",I85&lt;&gt;""),H85*I85,"")</f>
        <v/>
      </c>
      <c r="K85" s="63" t="str">
        <f>IF(J85&lt;&gt;"",J85*IF($E$68&lt;&gt;"",1.2,1),"")</f>
        <v/>
      </c>
    </row>
    <row r="86" spans="1:13" customFormat="1" ht="25.5" hidden="1" customHeight="1" thickBot="1" x14ac:dyDescent="0.3">
      <c r="A86" s="7">
        <f>A76</f>
        <v>0</v>
      </c>
      <c r="B86" s="40"/>
      <c r="C86" s="39"/>
      <c r="D86" s="38" t="s">
        <v>12</v>
      </c>
      <c r="E86" s="105" t="s">
        <v>11</v>
      </c>
      <c r="F86" s="104"/>
      <c r="G86" s="35" t="s">
        <v>11</v>
      </c>
      <c r="H86" s="34"/>
      <c r="I86" s="33">
        <v>1</v>
      </c>
      <c r="J86" s="32" t="str">
        <f>IF(AND(H86&lt;&gt;"",I86&lt;&gt;""),H86*I86,"")</f>
        <v/>
      </c>
      <c r="K86" s="31" t="str">
        <f>IF(J86&lt;&gt;"",J86*IF($E$68&lt;&gt;"",1.2,1),"")</f>
        <v/>
      </c>
    </row>
    <row r="87" spans="1:13" customFormat="1" ht="25.5" hidden="1" customHeight="1" thickBot="1" x14ac:dyDescent="0.3">
      <c r="A87" s="7">
        <f>A76</f>
        <v>0</v>
      </c>
      <c r="B87" s="30"/>
      <c r="C87" s="29"/>
      <c r="D87" s="29"/>
      <c r="E87" s="29"/>
      <c r="F87" s="29"/>
      <c r="G87" s="29"/>
      <c r="H87" s="28"/>
      <c r="I87" s="28" t="s">
        <v>10</v>
      </c>
      <c r="J87" s="27" t="str">
        <f>IF(SUM(J79:J86)&gt;0,SUM(J79:J86),"")</f>
        <v/>
      </c>
      <c r="K87" s="27" t="str">
        <f>IF(SUM(K79:K86)&gt;0,SUM(K79:K86),"")</f>
        <v/>
      </c>
    </row>
    <row r="88" spans="1:13" customFormat="1" hidden="1" x14ac:dyDescent="0.25">
      <c r="A88" s="7">
        <f>A76</f>
        <v>0</v>
      </c>
      <c r="B88" s="26" t="s">
        <v>9</v>
      </c>
    </row>
    <row r="89" spans="1:13" customFormat="1" hidden="1" x14ac:dyDescent="0.25">
      <c r="A89" s="7">
        <f>A76</f>
        <v>0</v>
      </c>
      <c r="B89" s="21"/>
    </row>
    <row r="90" spans="1:13" customFormat="1" hidden="1" x14ac:dyDescent="0.25">
      <c r="A90" s="7">
        <f>A76</f>
        <v>0</v>
      </c>
      <c r="B90" s="21"/>
    </row>
    <row r="91" spans="1:13" customFormat="1" hidden="1" x14ac:dyDescent="0.25">
      <c r="A91" s="7">
        <f>A76*IF([1]summary!$K$24="",1,0)</f>
        <v>0</v>
      </c>
      <c r="B91" s="21"/>
      <c r="C91" s="25" t="str">
        <f>$C$37</f>
        <v>Týmto zároveň potvrdzujeme, že nami predložená ponuka zodpovedá cenám obvyklým v danom mieste a čase.</v>
      </c>
      <c r="D91" s="25"/>
      <c r="E91" s="25"/>
      <c r="F91" s="25"/>
      <c r="G91" s="25"/>
      <c r="H91" s="25"/>
      <c r="I91" s="25"/>
      <c r="J91" s="25"/>
    </row>
    <row r="92" spans="1:13" customFormat="1" hidden="1" x14ac:dyDescent="0.25">
      <c r="A92" s="7">
        <f>A91</f>
        <v>0</v>
      </c>
      <c r="B92" s="21"/>
    </row>
    <row r="93" spans="1:13" customFormat="1" hidden="1" x14ac:dyDescent="0.25">
      <c r="A93" s="7">
        <f>A91</f>
        <v>0</v>
      </c>
      <c r="B93" s="21"/>
    </row>
    <row r="94" spans="1:13" customFormat="1" hidden="1" x14ac:dyDescent="0.25">
      <c r="A94" s="7">
        <f>A76*IF([1]summary!$F$12='Príloha č. 2'!M94,1,0)</f>
        <v>0</v>
      </c>
      <c r="B94" s="24" t="s">
        <v>36</v>
      </c>
      <c r="C94" s="24"/>
      <c r="D94" s="24"/>
      <c r="E94" s="24"/>
      <c r="F94" s="24"/>
      <c r="G94" s="24"/>
      <c r="H94" s="24"/>
      <c r="I94" s="24"/>
      <c r="J94" s="24"/>
      <c r="K94" s="24"/>
      <c r="M94" s="23" t="s">
        <v>7</v>
      </c>
    </row>
    <row r="95" spans="1:13" customFormat="1" hidden="1" x14ac:dyDescent="0.25">
      <c r="A95" s="7">
        <f>A94</f>
        <v>0</v>
      </c>
      <c r="B95" s="21"/>
    </row>
    <row r="96" spans="1:13" customFormat="1" ht="15" hidden="1" customHeight="1" x14ac:dyDescent="0.25">
      <c r="A96" s="7">
        <f>A94</f>
        <v>0</v>
      </c>
      <c r="B96" s="22" t="s">
        <v>6</v>
      </c>
      <c r="C96" s="22"/>
      <c r="D96" s="22"/>
      <c r="E96" s="22"/>
      <c r="F96" s="22"/>
      <c r="G96" s="22"/>
      <c r="H96" s="22"/>
      <c r="I96" s="22"/>
      <c r="J96" s="22"/>
      <c r="K96" s="22"/>
    </row>
    <row r="97" spans="1:13" customFormat="1" hidden="1" x14ac:dyDescent="0.25">
      <c r="A97" s="7">
        <f>A94</f>
        <v>0</v>
      </c>
      <c r="B97" s="21"/>
    </row>
    <row r="98" spans="1:13" customFormat="1" hidden="1" x14ac:dyDescent="0.25">
      <c r="A98" s="7">
        <f>A94</f>
        <v>0</v>
      </c>
      <c r="B98" s="21"/>
    </row>
    <row r="99" spans="1:13" customFormat="1" hidden="1" x14ac:dyDescent="0.25">
      <c r="A99" s="7">
        <f>A100</f>
        <v>0</v>
      </c>
      <c r="B99" s="21"/>
    </row>
    <row r="100" spans="1:13" customFormat="1" hidden="1" x14ac:dyDescent="0.25">
      <c r="A100" s="7">
        <f>A76*IF([1]summary!$K$24="",IF([1]summary!$J$20="všetky predmety spolu",0,1),IF([1]summary!$E$58="cenové ponuky komplexne",0,1))</f>
        <v>0</v>
      </c>
      <c r="B100" s="21"/>
      <c r="C100" s="20" t="s">
        <v>4</v>
      </c>
      <c r="D100" s="19"/>
    </row>
    <row r="101" spans="1:13" s="14" customFormat="1" hidden="1" x14ac:dyDescent="0.25">
      <c r="A101" s="7">
        <f>A100</f>
        <v>0</v>
      </c>
      <c r="C101" s="20"/>
    </row>
    <row r="102" spans="1:13" s="14" customFormat="1" ht="15" hidden="1" customHeight="1" x14ac:dyDescent="0.25">
      <c r="A102" s="7">
        <f>A100</f>
        <v>0</v>
      </c>
      <c r="C102" s="20" t="s">
        <v>3</v>
      </c>
      <c r="D102" s="19"/>
      <c r="G102" s="18"/>
      <c r="H102" s="18"/>
      <c r="I102" s="18"/>
      <c r="J102" s="18"/>
      <c r="K102" s="18"/>
    </row>
    <row r="103" spans="1:13" s="14" customFormat="1" hidden="1" x14ac:dyDescent="0.25">
      <c r="A103" s="7">
        <f>A100</f>
        <v>0</v>
      </c>
      <c r="F103" s="16"/>
      <c r="G103" s="17" t="str">
        <f>"podpis a pečiatka "&amp;IF([1]summary!$K$24="","navrhovateľa","dodávateľa")</f>
        <v>podpis a pečiatka dodávateľa</v>
      </c>
      <c r="H103" s="17"/>
      <c r="I103" s="17"/>
      <c r="J103" s="17"/>
      <c r="K103" s="17"/>
    </row>
    <row r="104" spans="1:13" s="14" customFormat="1" hidden="1" x14ac:dyDescent="0.25">
      <c r="A104" s="7">
        <f>A100</f>
        <v>0</v>
      </c>
      <c r="F104" s="16"/>
      <c r="G104" s="15"/>
      <c r="H104" s="15"/>
      <c r="I104" s="15"/>
      <c r="J104" s="15"/>
      <c r="K104" s="15"/>
    </row>
    <row r="105" spans="1:13" customFormat="1" ht="15" hidden="1" customHeight="1" x14ac:dyDescent="0.25">
      <c r="A105" s="7">
        <f>A100*IF([1]summary!$K$24="",1,0)</f>
        <v>0</v>
      </c>
      <c r="B105" s="6" t="s">
        <v>5</v>
      </c>
      <c r="C105" s="6"/>
      <c r="D105" s="6"/>
      <c r="E105" s="6"/>
      <c r="F105" s="6"/>
      <c r="G105" s="6"/>
      <c r="H105" s="6"/>
      <c r="I105" s="6"/>
      <c r="J105" s="6"/>
      <c r="K105" s="6"/>
      <c r="L105" s="5"/>
    </row>
    <row r="106" spans="1:13" customFormat="1" hidden="1" x14ac:dyDescent="0.25">
      <c r="A106" s="7">
        <f>A105</f>
        <v>0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5"/>
    </row>
    <row r="107" spans="1:13" customFormat="1" ht="15" hidden="1" customHeight="1" x14ac:dyDescent="0.25">
      <c r="A107" s="7">
        <f>A100*IF(A105=1,0,1)</f>
        <v>0</v>
      </c>
      <c r="B107" s="6" t="s">
        <v>0</v>
      </c>
      <c r="C107" s="6"/>
      <c r="D107" s="6"/>
      <c r="E107" s="6"/>
      <c r="F107" s="6"/>
      <c r="G107" s="6"/>
      <c r="H107" s="6"/>
      <c r="I107" s="6"/>
      <c r="J107" s="6"/>
      <c r="K107" s="6"/>
      <c r="L107" s="5"/>
    </row>
    <row r="108" spans="1:13" customFormat="1" hidden="1" x14ac:dyDescent="0.25">
      <c r="A108" s="7">
        <f>A107</f>
        <v>0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5"/>
    </row>
    <row r="109" spans="1:13" s="7" customFormat="1" ht="21" hidden="1" x14ac:dyDescent="0.25">
      <c r="A109" s="7">
        <f>A131*A100*IF(J109="",0,1)</f>
        <v>0</v>
      </c>
      <c r="B109" s="103"/>
      <c r="C109" s="102"/>
      <c r="D109" s="102"/>
      <c r="E109" s="102"/>
      <c r="F109" s="102"/>
      <c r="G109" s="102"/>
      <c r="H109" s="102"/>
      <c r="I109" s="102"/>
      <c r="J109" s="101" t="str">
        <f>$J$4</f>
        <v/>
      </c>
      <c r="K109" s="101"/>
    </row>
    <row r="110" spans="1:13" s="7" customFormat="1" ht="23.25" hidden="1" customHeight="1" x14ac:dyDescent="0.25">
      <c r="A110" s="7">
        <f>A131*A100</f>
        <v>0</v>
      </c>
      <c r="B110" s="99" t="str">
        <f>$B$5</f>
        <v>Kúpna zmluva – Príloha č. 2:</v>
      </c>
      <c r="C110" s="99"/>
      <c r="D110" s="99"/>
      <c r="E110" s="99"/>
      <c r="F110" s="99"/>
      <c r="G110" s="99"/>
      <c r="H110" s="99"/>
      <c r="I110" s="99"/>
      <c r="J110" s="99"/>
      <c r="K110" s="99"/>
      <c r="M110" s="23"/>
    </row>
    <row r="111" spans="1:13" s="7" customFormat="1" hidden="1" x14ac:dyDescent="0.25">
      <c r="A111" s="7">
        <f>A131*A100</f>
        <v>0</v>
      </c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M111" s="23"/>
    </row>
    <row r="112" spans="1:13" s="7" customFormat="1" ht="23.25" hidden="1" customHeight="1" x14ac:dyDescent="0.25">
      <c r="A112" s="7">
        <f>A131*A100</f>
        <v>0</v>
      </c>
      <c r="B112" s="99" t="str">
        <f>$B$7</f>
        <v>Cena dodávaného predmetu zákazky</v>
      </c>
      <c r="C112" s="99"/>
      <c r="D112" s="99"/>
      <c r="E112" s="99"/>
      <c r="F112" s="99"/>
      <c r="G112" s="99"/>
      <c r="H112" s="99"/>
      <c r="I112" s="99"/>
      <c r="J112" s="99"/>
      <c r="K112" s="99"/>
      <c r="M112" s="23"/>
    </row>
    <row r="113" spans="1:11" customFormat="1" hidden="1" x14ac:dyDescent="0.25">
      <c r="A113" s="7">
        <f>A131*A100</f>
        <v>0</v>
      </c>
      <c r="B113" s="21"/>
    </row>
    <row r="114" spans="1:11" customFormat="1" ht="15" hidden="1" customHeight="1" x14ac:dyDescent="0.25">
      <c r="A114" s="7">
        <f>A131*A100</f>
        <v>0</v>
      </c>
      <c r="B114" s="22" t="str">
        <f>$B$9</f>
        <v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zákazky a tieto požiadavky sme zahrnuli do predloženej ponuky.</v>
      </c>
      <c r="C114" s="98"/>
      <c r="D114" s="98"/>
      <c r="E114" s="98"/>
      <c r="F114" s="98"/>
      <c r="G114" s="98"/>
      <c r="H114" s="98"/>
      <c r="I114" s="98"/>
      <c r="J114" s="98"/>
      <c r="K114" s="98"/>
    </row>
    <row r="115" spans="1:11" customFormat="1" hidden="1" x14ac:dyDescent="0.25">
      <c r="A115" s="7">
        <f>A131*A100</f>
        <v>0</v>
      </c>
      <c r="B115" s="98"/>
      <c r="C115" s="98"/>
      <c r="D115" s="98"/>
      <c r="E115" s="98"/>
      <c r="F115" s="98"/>
      <c r="G115" s="98"/>
      <c r="H115" s="98"/>
      <c r="I115" s="98"/>
      <c r="J115" s="98"/>
      <c r="K115" s="98"/>
    </row>
    <row r="116" spans="1:11" customFormat="1" hidden="1" x14ac:dyDescent="0.25">
      <c r="A116" s="7">
        <f>A131*A100</f>
        <v>0</v>
      </c>
      <c r="B116" s="98"/>
      <c r="C116" s="98"/>
      <c r="D116" s="98"/>
      <c r="E116" s="98"/>
      <c r="F116" s="98"/>
      <c r="G116" s="98"/>
      <c r="H116" s="98"/>
      <c r="I116" s="98"/>
      <c r="J116" s="98"/>
      <c r="K116" s="98"/>
    </row>
    <row r="117" spans="1:11" customFormat="1" hidden="1" x14ac:dyDescent="0.25">
      <c r="A117" s="7">
        <f>A131*A100</f>
        <v>0</v>
      </c>
      <c r="B117" s="21"/>
    </row>
    <row r="118" spans="1:11" s="7" customFormat="1" ht="19.5" hidden="1" customHeight="1" thickBot="1" x14ac:dyDescent="0.3">
      <c r="A118" s="7">
        <f>A131*A100</f>
        <v>0</v>
      </c>
      <c r="C118" s="133" t="str">
        <f>"Identifikačné údaje "&amp;IF([1]summary!$K$24="","navrhovateľa:","dodávateľa:")</f>
        <v>Identifikačné údaje dodávateľa:</v>
      </c>
      <c r="D118" s="132"/>
      <c r="E118" s="132"/>
      <c r="F118" s="132"/>
      <c r="G118" s="131"/>
    </row>
    <row r="119" spans="1:11" s="7" customFormat="1" ht="19.5" hidden="1" customHeight="1" x14ac:dyDescent="0.25">
      <c r="A119" s="7">
        <f>A131*A100</f>
        <v>0</v>
      </c>
      <c r="C119" s="130" t="s">
        <v>35</v>
      </c>
      <c r="D119" s="129"/>
      <c r="E119" s="128"/>
      <c r="F119" s="127"/>
      <c r="G119" s="126"/>
    </row>
    <row r="120" spans="1:11" s="7" customFormat="1" ht="39" hidden="1" customHeight="1" x14ac:dyDescent="0.25">
      <c r="A120" s="7">
        <f>A131*A100</f>
        <v>0</v>
      </c>
      <c r="C120" s="125" t="s">
        <v>34</v>
      </c>
      <c r="D120" s="124"/>
      <c r="E120" s="121"/>
      <c r="F120" s="120"/>
      <c r="G120" s="119"/>
    </row>
    <row r="121" spans="1:11" s="7" customFormat="1" ht="19.5" hidden="1" customHeight="1" x14ac:dyDescent="0.25">
      <c r="A121" s="7">
        <f>A131*A100</f>
        <v>0</v>
      </c>
      <c r="C121" s="123" t="s">
        <v>33</v>
      </c>
      <c r="D121" s="122"/>
      <c r="E121" s="121"/>
      <c r="F121" s="120"/>
      <c r="G121" s="119"/>
    </row>
    <row r="122" spans="1:11" s="7" customFormat="1" ht="19.5" hidden="1" customHeight="1" x14ac:dyDescent="0.25">
      <c r="A122" s="7">
        <f>A131*A100</f>
        <v>0</v>
      </c>
      <c r="C122" s="123" t="s">
        <v>32</v>
      </c>
      <c r="D122" s="122"/>
      <c r="E122" s="121"/>
      <c r="F122" s="120"/>
      <c r="G122" s="119"/>
    </row>
    <row r="123" spans="1:11" s="7" customFormat="1" ht="19.5" hidden="1" customHeight="1" x14ac:dyDescent="0.25">
      <c r="A123" s="7">
        <f>A131*A100</f>
        <v>0</v>
      </c>
      <c r="C123" s="123" t="s">
        <v>31</v>
      </c>
      <c r="D123" s="122"/>
      <c r="E123" s="121"/>
      <c r="F123" s="120"/>
      <c r="G123" s="119"/>
    </row>
    <row r="124" spans="1:11" s="7" customFormat="1" ht="19.5" hidden="1" customHeight="1" x14ac:dyDescent="0.25">
      <c r="A124" s="7">
        <f>A131*A100</f>
        <v>0</v>
      </c>
      <c r="C124" s="123" t="s">
        <v>30</v>
      </c>
      <c r="D124" s="122"/>
      <c r="E124" s="121"/>
      <c r="F124" s="120"/>
      <c r="G124" s="119"/>
    </row>
    <row r="125" spans="1:11" s="7" customFormat="1" ht="19.5" hidden="1" customHeight="1" x14ac:dyDescent="0.25">
      <c r="A125" s="7">
        <f>A131*A100</f>
        <v>0</v>
      </c>
      <c r="C125" s="123" t="s">
        <v>29</v>
      </c>
      <c r="D125" s="122"/>
      <c r="E125" s="121"/>
      <c r="F125" s="120"/>
      <c r="G125" s="119"/>
    </row>
    <row r="126" spans="1:11" s="7" customFormat="1" ht="19.5" hidden="1" customHeight="1" x14ac:dyDescent="0.25">
      <c r="A126" s="7">
        <f>A131*A100</f>
        <v>0</v>
      </c>
      <c r="C126" s="123" t="s">
        <v>28</v>
      </c>
      <c r="D126" s="122"/>
      <c r="E126" s="121"/>
      <c r="F126" s="120"/>
      <c r="G126" s="119"/>
    </row>
    <row r="127" spans="1:11" s="7" customFormat="1" ht="19.5" hidden="1" customHeight="1" x14ac:dyDescent="0.25">
      <c r="A127" s="7">
        <f>A131*A100</f>
        <v>0</v>
      </c>
      <c r="C127" s="123" t="s">
        <v>27</v>
      </c>
      <c r="D127" s="122"/>
      <c r="E127" s="121"/>
      <c r="F127" s="120"/>
      <c r="G127" s="119"/>
    </row>
    <row r="128" spans="1:11" s="7" customFormat="1" ht="19.5" hidden="1" customHeight="1" thickBot="1" x14ac:dyDescent="0.3">
      <c r="A128" s="7">
        <f>A131*A100</f>
        <v>0</v>
      </c>
      <c r="C128" s="118" t="s">
        <v>26</v>
      </c>
      <c r="D128" s="117"/>
      <c r="E128" s="116"/>
      <c r="F128" s="115"/>
      <c r="G128" s="114"/>
    </row>
    <row r="129" spans="1:11" customFormat="1" hidden="1" x14ac:dyDescent="0.25">
      <c r="A129" s="7">
        <f>A131*A100</f>
        <v>0</v>
      </c>
      <c r="B129" s="21"/>
    </row>
    <row r="130" spans="1:11" customFormat="1" hidden="1" x14ac:dyDescent="0.25">
      <c r="A130" s="7">
        <f>A131*A100</f>
        <v>0</v>
      </c>
      <c r="B130" s="21"/>
    </row>
    <row r="131" spans="1:11" customFormat="1" hidden="1" x14ac:dyDescent="0.25">
      <c r="A131">
        <f>IF(D131&lt;&gt;"",1,0)</f>
        <v>0</v>
      </c>
      <c r="B131" s="77" t="s">
        <v>25</v>
      </c>
      <c r="C131" s="77"/>
      <c r="D131" s="76"/>
      <c r="E131" s="76"/>
      <c r="F131" s="76"/>
      <c r="G131" s="76"/>
      <c r="H131" s="76"/>
      <c r="I131" s="76"/>
      <c r="J131" s="76"/>
      <c r="K131" s="75"/>
    </row>
    <row r="132" spans="1:11" customFormat="1" hidden="1" x14ac:dyDescent="0.25">
      <c r="A132" s="7">
        <f>A131</f>
        <v>0</v>
      </c>
      <c r="B132" s="21"/>
    </row>
    <row r="133" spans="1:11" customFormat="1" ht="54.95" hidden="1" customHeight="1" thickBot="1" x14ac:dyDescent="0.3">
      <c r="A133" s="7">
        <f>A131</f>
        <v>0</v>
      </c>
      <c r="B133" s="74" t="s">
        <v>24</v>
      </c>
      <c r="C133" s="73"/>
      <c r="D133" s="72"/>
      <c r="E133" s="71" t="s">
        <v>23</v>
      </c>
      <c r="F133" s="70"/>
      <c r="G133" s="68" t="s">
        <v>22</v>
      </c>
      <c r="H133" s="69" t="s">
        <v>21</v>
      </c>
      <c r="I133" s="68" t="s">
        <v>20</v>
      </c>
      <c r="J133" s="67" t="s">
        <v>19</v>
      </c>
      <c r="K133" s="66" t="s">
        <v>18</v>
      </c>
    </row>
    <row r="134" spans="1:11" customFormat="1" ht="25.5" hidden="1" customHeight="1" x14ac:dyDescent="0.25">
      <c r="A134" s="7">
        <f>A131</f>
        <v>0</v>
      </c>
      <c r="B134" s="50" t="s">
        <v>17</v>
      </c>
      <c r="C134" s="49"/>
      <c r="D134" s="48"/>
      <c r="E134" s="113"/>
      <c r="F134" s="112"/>
      <c r="G134" s="45" t="s">
        <v>15</v>
      </c>
      <c r="H134" s="44"/>
      <c r="I134" s="43"/>
      <c r="J134" s="42" t="str">
        <f>IF(AND(H134&lt;&gt;"",I134&lt;&gt;""),H134*I134,"")</f>
        <v/>
      </c>
      <c r="K134" s="63" t="str">
        <f>IF(J134&lt;&gt;"",J134*IF($E$123&lt;&gt;"",1.2,1),"")</f>
        <v/>
      </c>
    </row>
    <row r="135" spans="1:11" customFormat="1" ht="25.5" hidden="1" customHeight="1" x14ac:dyDescent="0.25">
      <c r="A135" s="7">
        <f>A131</f>
        <v>0</v>
      </c>
      <c r="B135" s="62"/>
      <c r="C135" s="61"/>
      <c r="D135" s="60"/>
      <c r="E135" s="111"/>
      <c r="F135" s="110"/>
      <c r="G135" s="57" t="s">
        <v>15</v>
      </c>
      <c r="H135" s="56"/>
      <c r="I135" s="55"/>
      <c r="J135" s="54" t="str">
        <f>IF(AND(H135&lt;&gt;"",I135&lt;&gt;""),H135*I135,"")</f>
        <v/>
      </c>
      <c r="K135" s="53" t="str">
        <f>IF(J135&lt;&gt;"",J135*IF($E$123&lt;&gt;"",1.2,1),"")</f>
        <v/>
      </c>
    </row>
    <row r="136" spans="1:11" customFormat="1" ht="25.5" hidden="1" customHeight="1" thickBot="1" x14ac:dyDescent="0.3">
      <c r="A136" s="7">
        <f>A131</f>
        <v>0</v>
      </c>
      <c r="B136" s="40"/>
      <c r="C136" s="39"/>
      <c r="D136" s="38"/>
      <c r="E136" s="109"/>
      <c r="F136" s="108"/>
      <c r="G136" s="35" t="s">
        <v>15</v>
      </c>
      <c r="H136" s="34"/>
      <c r="I136" s="33"/>
      <c r="J136" s="32" t="str">
        <f>IF(AND(H136&lt;&gt;"",I136&lt;&gt;""),H136*I136,"")</f>
        <v/>
      </c>
      <c r="K136" s="31" t="str">
        <f>IF(J136&lt;&gt;"",J136*IF($E$123&lt;&gt;"",1.2,1),"")</f>
        <v/>
      </c>
    </row>
    <row r="137" spans="1:11" customFormat="1" ht="25.5" hidden="1" customHeight="1" x14ac:dyDescent="0.25">
      <c r="A137" s="7">
        <f>A131</f>
        <v>0</v>
      </c>
      <c r="B137" s="50" t="s">
        <v>16</v>
      </c>
      <c r="C137" s="49"/>
      <c r="D137" s="48"/>
      <c r="E137" s="113"/>
      <c r="F137" s="112"/>
      <c r="G137" s="45" t="s">
        <v>15</v>
      </c>
      <c r="H137" s="44"/>
      <c r="I137" s="43"/>
      <c r="J137" s="42" t="str">
        <f>IF(AND(H137&lt;&gt;"",I137&lt;&gt;""),H137*I137,"")</f>
        <v/>
      </c>
      <c r="K137" s="63" t="str">
        <f>IF(J137&lt;&gt;"",J137*IF($E$123&lt;&gt;"",1.2,1),"")</f>
        <v/>
      </c>
    </row>
    <row r="138" spans="1:11" customFormat="1" ht="25.5" hidden="1" customHeight="1" x14ac:dyDescent="0.25">
      <c r="A138" s="7">
        <f>A131</f>
        <v>0</v>
      </c>
      <c r="B138" s="62"/>
      <c r="C138" s="61"/>
      <c r="D138" s="60"/>
      <c r="E138" s="111"/>
      <c r="F138" s="110"/>
      <c r="G138" s="57" t="s">
        <v>15</v>
      </c>
      <c r="H138" s="56"/>
      <c r="I138" s="55"/>
      <c r="J138" s="54" t="str">
        <f>IF(AND(H138&lt;&gt;"",I138&lt;&gt;""),H138*I138,"")</f>
        <v/>
      </c>
      <c r="K138" s="53" t="str">
        <f>IF(J138&lt;&gt;"",J138*IF($E$123&lt;&gt;"",1.2,1),"")</f>
        <v/>
      </c>
    </row>
    <row r="139" spans="1:11" customFormat="1" ht="25.5" hidden="1" customHeight="1" thickBot="1" x14ac:dyDescent="0.3">
      <c r="A139" s="7">
        <f>A131</f>
        <v>0</v>
      </c>
      <c r="B139" s="40"/>
      <c r="C139" s="39"/>
      <c r="D139" s="38"/>
      <c r="E139" s="109"/>
      <c r="F139" s="108"/>
      <c r="G139" s="35" t="s">
        <v>15</v>
      </c>
      <c r="H139" s="34"/>
      <c r="I139" s="33"/>
      <c r="J139" s="32" t="str">
        <f>IF(AND(H139&lt;&gt;"",I139&lt;&gt;""),H139*I139,"")</f>
        <v/>
      </c>
      <c r="K139" s="31" t="str">
        <f>IF(J139&lt;&gt;"",J139*IF($E$123&lt;&gt;"",1.2,1),"")</f>
        <v/>
      </c>
    </row>
    <row r="140" spans="1:11" customFormat="1" ht="25.5" hidden="1" customHeight="1" x14ac:dyDescent="0.25">
      <c r="A140" s="7">
        <f>A131</f>
        <v>0</v>
      </c>
      <c r="B140" s="50" t="s">
        <v>14</v>
      </c>
      <c r="C140" s="49"/>
      <c r="D140" s="48" t="s">
        <v>13</v>
      </c>
      <c r="E140" s="107" t="s">
        <v>11</v>
      </c>
      <c r="F140" s="106"/>
      <c r="G140" s="45" t="s">
        <v>11</v>
      </c>
      <c r="H140" s="44"/>
      <c r="I140" s="43">
        <v>1</v>
      </c>
      <c r="J140" s="42" t="str">
        <f>IF(AND(H140&lt;&gt;"",I140&lt;&gt;""),H140*I140,"")</f>
        <v/>
      </c>
      <c r="K140" s="63" t="str">
        <f>IF(J140&lt;&gt;"",J140*IF($E$123&lt;&gt;"",1.2,1),"")</f>
        <v/>
      </c>
    </row>
    <row r="141" spans="1:11" customFormat="1" ht="25.5" hidden="1" customHeight="1" thickBot="1" x14ac:dyDescent="0.3">
      <c r="A141" s="7">
        <f>A131</f>
        <v>0</v>
      </c>
      <c r="B141" s="40"/>
      <c r="C141" s="39"/>
      <c r="D141" s="38" t="s">
        <v>12</v>
      </c>
      <c r="E141" s="105" t="s">
        <v>11</v>
      </c>
      <c r="F141" s="104"/>
      <c r="G141" s="35" t="s">
        <v>11</v>
      </c>
      <c r="H141" s="34"/>
      <c r="I141" s="33">
        <v>1</v>
      </c>
      <c r="J141" s="32" t="str">
        <f>IF(AND(H141&lt;&gt;"",I141&lt;&gt;""),H141*I141,"")</f>
        <v/>
      </c>
      <c r="K141" s="31" t="str">
        <f>IF(J141&lt;&gt;"",J141*IF($E$123&lt;&gt;"",1.2,1),"")</f>
        <v/>
      </c>
    </row>
    <row r="142" spans="1:11" customFormat="1" ht="25.5" hidden="1" customHeight="1" thickBot="1" x14ac:dyDescent="0.3">
      <c r="A142" s="7">
        <f>A131</f>
        <v>0</v>
      </c>
      <c r="B142" s="30"/>
      <c r="C142" s="29"/>
      <c r="D142" s="29"/>
      <c r="E142" s="29"/>
      <c r="F142" s="29"/>
      <c r="G142" s="29"/>
      <c r="H142" s="28"/>
      <c r="I142" s="28" t="s">
        <v>10</v>
      </c>
      <c r="J142" s="27" t="str">
        <f>IF(SUM(J134:J141)&gt;0,SUM(J134:J141),"")</f>
        <v/>
      </c>
      <c r="K142" s="27" t="str">
        <f>IF(SUM(K134:K141)&gt;0,SUM(K134:K141),"")</f>
        <v/>
      </c>
    </row>
    <row r="143" spans="1:11" customFormat="1" hidden="1" x14ac:dyDescent="0.25">
      <c r="A143" s="7">
        <f>A131</f>
        <v>0</v>
      </c>
      <c r="B143" s="26" t="s">
        <v>9</v>
      </c>
    </row>
    <row r="144" spans="1:11" customFormat="1" hidden="1" x14ac:dyDescent="0.25">
      <c r="A144" s="7">
        <f>A131</f>
        <v>0</v>
      </c>
      <c r="B144" s="21"/>
    </row>
    <row r="145" spans="1:13" customFormat="1" hidden="1" x14ac:dyDescent="0.25">
      <c r="A145" s="7">
        <f>A131</f>
        <v>0</v>
      </c>
      <c r="B145" s="21"/>
    </row>
    <row r="146" spans="1:13" customFormat="1" ht="15" hidden="1" customHeight="1" x14ac:dyDescent="0.25">
      <c r="A146" s="7">
        <f>A131*IF([1]summary!$K$24="",1,0)</f>
        <v>0</v>
      </c>
      <c r="B146" s="21"/>
      <c r="C146" s="25" t="str">
        <f>$C$37</f>
        <v>Týmto zároveň potvrdzujeme, že nami predložená ponuka zodpovedá cenám obvyklým v danom mieste a čase.</v>
      </c>
      <c r="D146" s="25"/>
      <c r="E146" s="25"/>
      <c r="F146" s="25"/>
      <c r="G146" s="25"/>
      <c r="H146" s="25"/>
      <c r="I146" s="25"/>
      <c r="J146" s="25"/>
    </row>
    <row r="147" spans="1:13" customFormat="1" hidden="1" x14ac:dyDescent="0.25">
      <c r="A147" s="7">
        <f>A146</f>
        <v>0</v>
      </c>
      <c r="B147" s="21"/>
    </row>
    <row r="148" spans="1:13" customFormat="1" hidden="1" x14ac:dyDescent="0.25">
      <c r="A148" s="7">
        <f>A146</f>
        <v>0</v>
      </c>
      <c r="B148" s="21"/>
    </row>
    <row r="149" spans="1:13" customFormat="1" hidden="1" x14ac:dyDescent="0.25">
      <c r="A149" s="7">
        <f>A131*IF([1]summary!$F$12='Príloha č. 2'!M149,1,0)</f>
        <v>0</v>
      </c>
      <c r="B149" s="24" t="s">
        <v>36</v>
      </c>
      <c r="C149" s="24"/>
      <c r="D149" s="24"/>
      <c r="E149" s="24"/>
      <c r="F149" s="24"/>
      <c r="G149" s="24"/>
      <c r="H149" s="24"/>
      <c r="I149" s="24"/>
      <c r="J149" s="24"/>
      <c r="K149" s="24"/>
      <c r="M149" s="23" t="s">
        <v>7</v>
      </c>
    </row>
    <row r="150" spans="1:13" customFormat="1" hidden="1" x14ac:dyDescent="0.25">
      <c r="A150" s="7">
        <f>A149</f>
        <v>0</v>
      </c>
      <c r="B150" s="21"/>
    </row>
    <row r="151" spans="1:13" customFormat="1" ht="15" hidden="1" customHeight="1" x14ac:dyDescent="0.25">
      <c r="A151" s="7">
        <f>A149</f>
        <v>0</v>
      </c>
      <c r="B151" s="22" t="s">
        <v>6</v>
      </c>
      <c r="C151" s="22"/>
      <c r="D151" s="22"/>
      <c r="E151" s="22"/>
      <c r="F151" s="22"/>
      <c r="G151" s="22"/>
      <c r="H151" s="22"/>
      <c r="I151" s="22"/>
      <c r="J151" s="22"/>
      <c r="K151" s="22"/>
    </row>
    <row r="152" spans="1:13" customFormat="1" hidden="1" x14ac:dyDescent="0.25">
      <c r="A152" s="7">
        <f>A149</f>
        <v>0</v>
      </c>
      <c r="B152" s="21"/>
    </row>
    <row r="153" spans="1:13" customFormat="1" hidden="1" x14ac:dyDescent="0.25">
      <c r="A153" s="7">
        <f>A149</f>
        <v>0</v>
      </c>
      <c r="B153" s="21"/>
    </row>
    <row r="154" spans="1:13" customFormat="1" hidden="1" x14ac:dyDescent="0.25">
      <c r="A154" s="7">
        <f>A155</f>
        <v>0</v>
      </c>
      <c r="B154" s="21"/>
    </row>
    <row r="155" spans="1:13" customFormat="1" hidden="1" x14ac:dyDescent="0.25">
      <c r="A155" s="7">
        <f>A131*IF([1]summary!$K$24="",IF([1]summary!$J$20="všetky predmety spolu",0,1),IF([1]summary!$E$58="cenové ponuky komplexne",0,1))</f>
        <v>0</v>
      </c>
      <c r="B155" s="21"/>
      <c r="C155" s="20" t="s">
        <v>4</v>
      </c>
      <c r="D155" s="19"/>
    </row>
    <row r="156" spans="1:13" s="14" customFormat="1" hidden="1" x14ac:dyDescent="0.25">
      <c r="A156" s="7">
        <f>A155</f>
        <v>0</v>
      </c>
      <c r="C156" s="20"/>
    </row>
    <row r="157" spans="1:13" s="14" customFormat="1" ht="15" hidden="1" customHeight="1" x14ac:dyDescent="0.25">
      <c r="A157" s="7">
        <f>A155</f>
        <v>0</v>
      </c>
      <c r="C157" s="20" t="s">
        <v>3</v>
      </c>
      <c r="D157" s="19"/>
      <c r="G157" s="18"/>
      <c r="H157" s="18"/>
      <c r="I157" s="18"/>
      <c r="J157" s="18"/>
      <c r="K157" s="18"/>
    </row>
    <row r="158" spans="1:13" s="14" customFormat="1" hidden="1" x14ac:dyDescent="0.25">
      <c r="A158" s="7">
        <f>A155</f>
        <v>0</v>
      </c>
      <c r="F158" s="16"/>
      <c r="G158" s="17" t="str">
        <f>"podpis a pečiatka "&amp;IF([1]summary!$K$24="","navrhovateľa","dodávateľa")</f>
        <v>podpis a pečiatka dodávateľa</v>
      </c>
      <c r="H158" s="17"/>
      <c r="I158" s="17"/>
      <c r="J158" s="17"/>
      <c r="K158" s="17"/>
    </row>
    <row r="159" spans="1:13" s="14" customFormat="1" hidden="1" x14ac:dyDescent="0.25">
      <c r="A159" s="7">
        <f>A155</f>
        <v>0</v>
      </c>
      <c r="F159" s="16"/>
      <c r="G159" s="15"/>
      <c r="H159" s="15"/>
      <c r="I159" s="15"/>
      <c r="J159" s="15"/>
      <c r="K159" s="15"/>
    </row>
    <row r="160" spans="1:13" customFormat="1" ht="15" hidden="1" customHeight="1" x14ac:dyDescent="0.25">
      <c r="A160" s="7">
        <f>A155*IF([1]summary!$K$24="",1,0)</f>
        <v>0</v>
      </c>
      <c r="B160" s="6" t="s">
        <v>5</v>
      </c>
      <c r="C160" s="6"/>
      <c r="D160" s="6"/>
      <c r="E160" s="6"/>
      <c r="F160" s="6"/>
      <c r="G160" s="6"/>
      <c r="H160" s="6"/>
      <c r="I160" s="6"/>
      <c r="J160" s="6"/>
      <c r="K160" s="6"/>
      <c r="L160" s="5"/>
    </row>
    <row r="161" spans="1:13" customFormat="1" hidden="1" x14ac:dyDescent="0.25">
      <c r="A161" s="7">
        <f>A160</f>
        <v>0</v>
      </c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5"/>
    </row>
    <row r="162" spans="1:13" customFormat="1" ht="15" hidden="1" customHeight="1" x14ac:dyDescent="0.25">
      <c r="A162" s="7">
        <f>A155*IF(A160=1,0,1)</f>
        <v>0</v>
      </c>
      <c r="B162" s="6" t="s">
        <v>0</v>
      </c>
      <c r="C162" s="6"/>
      <c r="D162" s="6"/>
      <c r="E162" s="6"/>
      <c r="F162" s="6"/>
      <c r="G162" s="6"/>
      <c r="H162" s="6"/>
      <c r="I162" s="6"/>
      <c r="J162" s="6"/>
      <c r="K162" s="6"/>
      <c r="L162" s="5"/>
    </row>
    <row r="163" spans="1:13" customFormat="1" hidden="1" x14ac:dyDescent="0.25">
      <c r="A163" s="7">
        <f>A162</f>
        <v>0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5"/>
    </row>
    <row r="164" spans="1:13" s="7" customFormat="1" ht="21" hidden="1" x14ac:dyDescent="0.25">
      <c r="A164" s="7">
        <f>A186*A155*IF(J164="",0,1)</f>
        <v>0</v>
      </c>
      <c r="B164" s="103"/>
      <c r="C164" s="102"/>
      <c r="D164" s="102"/>
      <c r="E164" s="102"/>
      <c r="F164" s="102"/>
      <c r="G164" s="102"/>
      <c r="H164" s="102"/>
      <c r="I164" s="102"/>
      <c r="J164" s="101" t="str">
        <f>$J$4</f>
        <v/>
      </c>
      <c r="K164" s="101"/>
    </row>
    <row r="165" spans="1:13" s="7" customFormat="1" ht="23.25" hidden="1" customHeight="1" x14ac:dyDescent="0.25">
      <c r="A165" s="7">
        <f>A186*A155</f>
        <v>0</v>
      </c>
      <c r="B165" s="99" t="str">
        <f>$B$5</f>
        <v>Kúpna zmluva – Príloha č. 2:</v>
      </c>
      <c r="C165" s="99"/>
      <c r="D165" s="99"/>
      <c r="E165" s="99"/>
      <c r="F165" s="99"/>
      <c r="G165" s="99"/>
      <c r="H165" s="99"/>
      <c r="I165" s="99"/>
      <c r="J165" s="99"/>
      <c r="K165" s="99"/>
      <c r="M165" s="23"/>
    </row>
    <row r="166" spans="1:13" s="7" customFormat="1" hidden="1" x14ac:dyDescent="0.25">
      <c r="A166" s="7">
        <f>A186*A155</f>
        <v>0</v>
      </c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M166" s="23"/>
    </row>
    <row r="167" spans="1:13" s="7" customFormat="1" ht="23.25" hidden="1" customHeight="1" x14ac:dyDescent="0.25">
      <c r="A167" s="7">
        <f>A186*A155</f>
        <v>0</v>
      </c>
      <c r="B167" s="99" t="str">
        <f>$B$7</f>
        <v>Cena dodávaného predmetu zákazky</v>
      </c>
      <c r="C167" s="99"/>
      <c r="D167" s="99"/>
      <c r="E167" s="99"/>
      <c r="F167" s="99"/>
      <c r="G167" s="99"/>
      <c r="H167" s="99"/>
      <c r="I167" s="99"/>
      <c r="J167" s="99"/>
      <c r="K167" s="99"/>
      <c r="M167" s="23"/>
    </row>
    <row r="168" spans="1:13" customFormat="1" hidden="1" x14ac:dyDescent="0.25">
      <c r="A168" s="7">
        <f>A186*A155</f>
        <v>0</v>
      </c>
      <c r="B168" s="21"/>
    </row>
    <row r="169" spans="1:13" customFormat="1" ht="15" hidden="1" customHeight="1" x14ac:dyDescent="0.25">
      <c r="A169" s="7">
        <f>A186*A155</f>
        <v>0</v>
      </c>
      <c r="B169" s="22" t="str">
        <f>$B$9</f>
        <v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zákazky a tieto požiadavky sme zahrnuli do predloženej ponuky.</v>
      </c>
      <c r="C169" s="98"/>
      <c r="D169" s="98"/>
      <c r="E169" s="98"/>
      <c r="F169" s="98"/>
      <c r="G169" s="98"/>
      <c r="H169" s="98"/>
      <c r="I169" s="98"/>
      <c r="J169" s="98"/>
      <c r="K169" s="98"/>
    </row>
    <row r="170" spans="1:13" customFormat="1" hidden="1" x14ac:dyDescent="0.25">
      <c r="A170" s="7">
        <f>A186*A155</f>
        <v>0</v>
      </c>
      <c r="B170" s="98"/>
      <c r="C170" s="98"/>
      <c r="D170" s="98"/>
      <c r="E170" s="98"/>
      <c r="F170" s="98"/>
      <c r="G170" s="98"/>
      <c r="H170" s="98"/>
      <c r="I170" s="98"/>
      <c r="J170" s="98"/>
      <c r="K170" s="98"/>
    </row>
    <row r="171" spans="1:13" customFormat="1" hidden="1" x14ac:dyDescent="0.25">
      <c r="A171" s="7">
        <f>A186*A155</f>
        <v>0</v>
      </c>
      <c r="B171" s="98"/>
      <c r="C171" s="98"/>
      <c r="D171" s="98"/>
      <c r="E171" s="98"/>
      <c r="F171" s="98"/>
      <c r="G171" s="98"/>
      <c r="H171" s="98"/>
      <c r="I171" s="98"/>
      <c r="J171" s="98"/>
      <c r="K171" s="98"/>
    </row>
    <row r="172" spans="1:13" customFormat="1" hidden="1" x14ac:dyDescent="0.25">
      <c r="A172" s="7">
        <f>A186*A155</f>
        <v>0</v>
      </c>
      <c r="B172" s="21"/>
    </row>
    <row r="173" spans="1:13" s="7" customFormat="1" ht="19.5" hidden="1" customHeight="1" thickBot="1" x14ac:dyDescent="0.3">
      <c r="A173" s="7">
        <f>A186*A155</f>
        <v>0</v>
      </c>
      <c r="C173" s="133" t="str">
        <f>"Identifikačné údaje "&amp;IF([1]summary!$K$24="","navrhovateľa:","dodávateľa:")</f>
        <v>Identifikačné údaje dodávateľa:</v>
      </c>
      <c r="D173" s="132"/>
      <c r="E173" s="132"/>
      <c r="F173" s="132"/>
      <c r="G173" s="131"/>
    </row>
    <row r="174" spans="1:13" s="7" customFormat="1" ht="19.5" hidden="1" customHeight="1" x14ac:dyDescent="0.25">
      <c r="A174" s="7">
        <f>A186*A155</f>
        <v>0</v>
      </c>
      <c r="C174" s="130" t="s">
        <v>35</v>
      </c>
      <c r="D174" s="129"/>
      <c r="E174" s="128"/>
      <c r="F174" s="127"/>
      <c r="G174" s="126"/>
    </row>
    <row r="175" spans="1:13" s="7" customFormat="1" ht="39" hidden="1" customHeight="1" x14ac:dyDescent="0.25">
      <c r="A175" s="7">
        <f>A186*A155</f>
        <v>0</v>
      </c>
      <c r="C175" s="125" t="s">
        <v>34</v>
      </c>
      <c r="D175" s="124"/>
      <c r="E175" s="121"/>
      <c r="F175" s="120"/>
      <c r="G175" s="119"/>
    </row>
    <row r="176" spans="1:13" s="7" customFormat="1" ht="19.5" hidden="1" customHeight="1" x14ac:dyDescent="0.25">
      <c r="A176" s="7">
        <f>A186*A155</f>
        <v>0</v>
      </c>
      <c r="C176" s="123" t="s">
        <v>33</v>
      </c>
      <c r="D176" s="122"/>
      <c r="E176" s="121"/>
      <c r="F176" s="120"/>
      <c r="G176" s="119"/>
    </row>
    <row r="177" spans="1:11" s="7" customFormat="1" ht="19.5" hidden="1" customHeight="1" x14ac:dyDescent="0.25">
      <c r="A177" s="7">
        <f>A186*A155</f>
        <v>0</v>
      </c>
      <c r="C177" s="123" t="s">
        <v>32</v>
      </c>
      <c r="D177" s="122"/>
      <c r="E177" s="121"/>
      <c r="F177" s="120"/>
      <c r="G177" s="119"/>
    </row>
    <row r="178" spans="1:11" s="7" customFormat="1" ht="19.5" hidden="1" customHeight="1" x14ac:dyDescent="0.25">
      <c r="A178" s="7">
        <f>A186*A155</f>
        <v>0</v>
      </c>
      <c r="C178" s="123" t="s">
        <v>31</v>
      </c>
      <c r="D178" s="122"/>
      <c r="E178" s="121"/>
      <c r="F178" s="120"/>
      <c r="G178" s="119"/>
    </row>
    <row r="179" spans="1:11" s="7" customFormat="1" ht="19.5" hidden="1" customHeight="1" x14ac:dyDescent="0.25">
      <c r="A179" s="7">
        <f>A186*A155</f>
        <v>0</v>
      </c>
      <c r="C179" s="123" t="s">
        <v>30</v>
      </c>
      <c r="D179" s="122"/>
      <c r="E179" s="121"/>
      <c r="F179" s="120"/>
      <c r="G179" s="119"/>
    </row>
    <row r="180" spans="1:11" s="7" customFormat="1" ht="19.5" hidden="1" customHeight="1" x14ac:dyDescent="0.25">
      <c r="A180" s="7">
        <f>A186*A155</f>
        <v>0</v>
      </c>
      <c r="C180" s="123" t="s">
        <v>29</v>
      </c>
      <c r="D180" s="122"/>
      <c r="E180" s="121"/>
      <c r="F180" s="120"/>
      <c r="G180" s="119"/>
    </row>
    <row r="181" spans="1:11" s="7" customFormat="1" ht="19.5" hidden="1" customHeight="1" x14ac:dyDescent="0.25">
      <c r="A181" s="7">
        <f>A186*A155</f>
        <v>0</v>
      </c>
      <c r="C181" s="123" t="s">
        <v>28</v>
      </c>
      <c r="D181" s="122"/>
      <c r="E181" s="121"/>
      <c r="F181" s="120"/>
      <c r="G181" s="119"/>
    </row>
    <row r="182" spans="1:11" s="7" customFormat="1" ht="19.5" hidden="1" customHeight="1" x14ac:dyDescent="0.25">
      <c r="A182" s="7">
        <f>A186*A155</f>
        <v>0</v>
      </c>
      <c r="C182" s="123" t="s">
        <v>27</v>
      </c>
      <c r="D182" s="122"/>
      <c r="E182" s="121"/>
      <c r="F182" s="120"/>
      <c r="G182" s="119"/>
    </row>
    <row r="183" spans="1:11" s="7" customFormat="1" ht="19.5" hidden="1" customHeight="1" thickBot="1" x14ac:dyDescent="0.3">
      <c r="A183" s="7">
        <f>A186*A155</f>
        <v>0</v>
      </c>
      <c r="C183" s="118" t="s">
        <v>26</v>
      </c>
      <c r="D183" s="117"/>
      <c r="E183" s="116"/>
      <c r="F183" s="115"/>
      <c r="G183" s="114"/>
    </row>
    <row r="184" spans="1:11" customFormat="1" hidden="1" x14ac:dyDescent="0.25">
      <c r="A184" s="7">
        <f>A186*A155</f>
        <v>0</v>
      </c>
      <c r="B184" s="21"/>
    </row>
    <row r="185" spans="1:11" customFormat="1" hidden="1" x14ac:dyDescent="0.25">
      <c r="A185" s="7">
        <f>A186*A155</f>
        <v>0</v>
      </c>
      <c r="B185" s="21"/>
    </row>
    <row r="186" spans="1:11" customFormat="1" hidden="1" x14ac:dyDescent="0.25">
      <c r="A186">
        <f>IF(D186&lt;&gt;"",1,0)</f>
        <v>0</v>
      </c>
      <c r="B186" s="77" t="s">
        <v>25</v>
      </c>
      <c r="C186" s="77"/>
      <c r="D186" s="76"/>
      <c r="E186" s="76"/>
      <c r="F186" s="76"/>
      <c r="G186" s="76"/>
      <c r="H186" s="76"/>
      <c r="I186" s="76"/>
      <c r="J186" s="76"/>
      <c r="K186" s="75"/>
    </row>
    <row r="187" spans="1:11" customFormat="1" hidden="1" x14ac:dyDescent="0.25">
      <c r="A187" s="7">
        <f>A186</f>
        <v>0</v>
      </c>
      <c r="B187" s="21"/>
    </row>
    <row r="188" spans="1:11" customFormat="1" ht="54.95" hidden="1" customHeight="1" thickBot="1" x14ac:dyDescent="0.3">
      <c r="A188" s="7">
        <f>A186</f>
        <v>0</v>
      </c>
      <c r="B188" s="74" t="s">
        <v>24</v>
      </c>
      <c r="C188" s="73"/>
      <c r="D188" s="72"/>
      <c r="E188" s="71" t="s">
        <v>23</v>
      </c>
      <c r="F188" s="70"/>
      <c r="G188" s="68" t="s">
        <v>22</v>
      </c>
      <c r="H188" s="69" t="s">
        <v>21</v>
      </c>
      <c r="I188" s="68" t="s">
        <v>20</v>
      </c>
      <c r="J188" s="67" t="s">
        <v>19</v>
      </c>
      <c r="K188" s="66" t="s">
        <v>18</v>
      </c>
    </row>
    <row r="189" spans="1:11" customFormat="1" ht="25.5" hidden="1" customHeight="1" x14ac:dyDescent="0.25">
      <c r="A189" s="7">
        <f>A186</f>
        <v>0</v>
      </c>
      <c r="B189" s="50" t="s">
        <v>17</v>
      </c>
      <c r="C189" s="49"/>
      <c r="D189" s="48"/>
      <c r="E189" s="113"/>
      <c r="F189" s="112"/>
      <c r="G189" s="45" t="s">
        <v>15</v>
      </c>
      <c r="H189" s="44"/>
      <c r="I189" s="43"/>
      <c r="J189" s="42" t="str">
        <f>IF(AND(H189&lt;&gt;"",I189&lt;&gt;""),H189*I189,"")</f>
        <v/>
      </c>
      <c r="K189" s="63" t="str">
        <f>IF(J189&lt;&gt;"",J189*IF($E$178&lt;&gt;"",1.2,1),"")</f>
        <v/>
      </c>
    </row>
    <row r="190" spans="1:11" customFormat="1" ht="25.5" hidden="1" customHeight="1" x14ac:dyDescent="0.25">
      <c r="A190" s="7">
        <f>A186</f>
        <v>0</v>
      </c>
      <c r="B190" s="62"/>
      <c r="C190" s="61"/>
      <c r="D190" s="60"/>
      <c r="E190" s="111"/>
      <c r="F190" s="110"/>
      <c r="G190" s="57" t="s">
        <v>15</v>
      </c>
      <c r="H190" s="56"/>
      <c r="I190" s="55"/>
      <c r="J190" s="54" t="str">
        <f>IF(AND(H190&lt;&gt;"",I190&lt;&gt;""),H190*I190,"")</f>
        <v/>
      </c>
      <c r="K190" s="53" t="str">
        <f>IF(J190&lt;&gt;"",J190*IF($E$178&lt;&gt;"",1.2,1),"")</f>
        <v/>
      </c>
    </row>
    <row r="191" spans="1:11" customFormat="1" ht="25.5" hidden="1" customHeight="1" thickBot="1" x14ac:dyDescent="0.3">
      <c r="A191" s="7">
        <f>A186</f>
        <v>0</v>
      </c>
      <c r="B191" s="40"/>
      <c r="C191" s="39"/>
      <c r="D191" s="38"/>
      <c r="E191" s="109"/>
      <c r="F191" s="108"/>
      <c r="G191" s="35" t="s">
        <v>15</v>
      </c>
      <c r="H191" s="34"/>
      <c r="I191" s="33"/>
      <c r="J191" s="32" t="str">
        <f>IF(AND(H191&lt;&gt;"",I191&lt;&gt;""),H191*I191,"")</f>
        <v/>
      </c>
      <c r="K191" s="31" t="str">
        <f>IF(J191&lt;&gt;"",J191*IF($E$178&lt;&gt;"",1.2,1),"")</f>
        <v/>
      </c>
    </row>
    <row r="192" spans="1:11" customFormat="1" ht="25.5" hidden="1" customHeight="1" x14ac:dyDescent="0.25">
      <c r="A192" s="7">
        <f>A186</f>
        <v>0</v>
      </c>
      <c r="B192" s="50" t="s">
        <v>16</v>
      </c>
      <c r="C192" s="49"/>
      <c r="D192" s="48"/>
      <c r="E192" s="113"/>
      <c r="F192" s="112"/>
      <c r="G192" s="45" t="s">
        <v>15</v>
      </c>
      <c r="H192" s="44"/>
      <c r="I192" s="43"/>
      <c r="J192" s="42" t="str">
        <f>IF(AND(H192&lt;&gt;"",I192&lt;&gt;""),H192*I192,"")</f>
        <v/>
      </c>
      <c r="K192" s="63" t="str">
        <f>IF(J192&lt;&gt;"",J192*IF($E$178&lt;&gt;"",1.2,1),"")</f>
        <v/>
      </c>
    </row>
    <row r="193" spans="1:13" customFormat="1" ht="25.5" hidden="1" customHeight="1" x14ac:dyDescent="0.25">
      <c r="A193" s="7">
        <f>A186</f>
        <v>0</v>
      </c>
      <c r="B193" s="62"/>
      <c r="C193" s="61"/>
      <c r="D193" s="60"/>
      <c r="E193" s="111"/>
      <c r="F193" s="110"/>
      <c r="G193" s="57" t="s">
        <v>15</v>
      </c>
      <c r="H193" s="56"/>
      <c r="I193" s="55"/>
      <c r="J193" s="54" t="str">
        <f>IF(AND(H193&lt;&gt;"",I193&lt;&gt;""),H193*I193,"")</f>
        <v/>
      </c>
      <c r="K193" s="53" t="str">
        <f>IF(J193&lt;&gt;"",J193*IF($E$178&lt;&gt;"",1.2,1),"")</f>
        <v/>
      </c>
    </row>
    <row r="194" spans="1:13" customFormat="1" ht="25.5" hidden="1" customHeight="1" thickBot="1" x14ac:dyDescent="0.3">
      <c r="A194" s="7">
        <f>A186</f>
        <v>0</v>
      </c>
      <c r="B194" s="40"/>
      <c r="C194" s="39"/>
      <c r="D194" s="38"/>
      <c r="E194" s="109"/>
      <c r="F194" s="108"/>
      <c r="G194" s="35" t="s">
        <v>15</v>
      </c>
      <c r="H194" s="34"/>
      <c r="I194" s="33"/>
      <c r="J194" s="32" t="str">
        <f>IF(AND(H194&lt;&gt;"",I194&lt;&gt;""),H194*I194,"")</f>
        <v/>
      </c>
      <c r="K194" s="31" t="str">
        <f>IF(J194&lt;&gt;"",J194*IF($E$178&lt;&gt;"",1.2,1),"")</f>
        <v/>
      </c>
    </row>
    <row r="195" spans="1:13" customFormat="1" ht="25.5" hidden="1" customHeight="1" x14ac:dyDescent="0.25">
      <c r="A195" s="7">
        <f>A186</f>
        <v>0</v>
      </c>
      <c r="B195" s="50" t="s">
        <v>14</v>
      </c>
      <c r="C195" s="49"/>
      <c r="D195" s="48" t="s">
        <v>13</v>
      </c>
      <c r="E195" s="107" t="s">
        <v>11</v>
      </c>
      <c r="F195" s="106"/>
      <c r="G195" s="45" t="s">
        <v>11</v>
      </c>
      <c r="H195" s="44"/>
      <c r="I195" s="43">
        <v>1</v>
      </c>
      <c r="J195" s="42" t="str">
        <f>IF(AND(H195&lt;&gt;"",I195&lt;&gt;""),H195*I195,"")</f>
        <v/>
      </c>
      <c r="K195" s="63" t="str">
        <f>IF(J195&lt;&gt;"",J195*IF($E$178&lt;&gt;"",1.2,1),"")</f>
        <v/>
      </c>
    </row>
    <row r="196" spans="1:13" customFormat="1" ht="25.5" hidden="1" customHeight="1" thickBot="1" x14ac:dyDescent="0.3">
      <c r="A196" s="7">
        <f>A186</f>
        <v>0</v>
      </c>
      <c r="B196" s="40"/>
      <c r="C196" s="39"/>
      <c r="D196" s="38" t="s">
        <v>12</v>
      </c>
      <c r="E196" s="105" t="s">
        <v>11</v>
      </c>
      <c r="F196" s="104"/>
      <c r="G196" s="35" t="s">
        <v>11</v>
      </c>
      <c r="H196" s="34"/>
      <c r="I196" s="33">
        <v>1</v>
      </c>
      <c r="J196" s="32" t="str">
        <f>IF(AND(H196&lt;&gt;"",I196&lt;&gt;""),H196*I196,"")</f>
        <v/>
      </c>
      <c r="K196" s="31" t="str">
        <f>IF(J196&lt;&gt;"",J196*IF($E$178&lt;&gt;"",1.2,1),"")</f>
        <v/>
      </c>
    </row>
    <row r="197" spans="1:13" customFormat="1" ht="25.5" hidden="1" customHeight="1" thickBot="1" x14ac:dyDescent="0.3">
      <c r="A197" s="7">
        <f>A186</f>
        <v>0</v>
      </c>
      <c r="B197" s="30"/>
      <c r="C197" s="29"/>
      <c r="D197" s="29"/>
      <c r="E197" s="29"/>
      <c r="F197" s="29"/>
      <c r="G197" s="29"/>
      <c r="H197" s="28"/>
      <c r="I197" s="28" t="s">
        <v>10</v>
      </c>
      <c r="J197" s="27" t="str">
        <f>IF(SUM(J189:J196)&gt;0,SUM(J189:J196),"")</f>
        <v/>
      </c>
      <c r="K197" s="27" t="str">
        <f>IF(SUM(K189:K196)&gt;0,SUM(K189:K196),"")</f>
        <v/>
      </c>
    </row>
    <row r="198" spans="1:13" customFormat="1" hidden="1" x14ac:dyDescent="0.25">
      <c r="A198" s="7">
        <f>A186</f>
        <v>0</v>
      </c>
      <c r="B198" s="26" t="s">
        <v>9</v>
      </c>
    </row>
    <row r="199" spans="1:13" customFormat="1" hidden="1" x14ac:dyDescent="0.25">
      <c r="A199" s="7">
        <f>A186</f>
        <v>0</v>
      </c>
      <c r="B199" s="21"/>
    </row>
    <row r="200" spans="1:13" customFormat="1" hidden="1" x14ac:dyDescent="0.25">
      <c r="A200" s="7">
        <f>A186</f>
        <v>0</v>
      </c>
      <c r="B200" s="21"/>
    </row>
    <row r="201" spans="1:13" customFormat="1" ht="15" hidden="1" customHeight="1" x14ac:dyDescent="0.25">
      <c r="A201" s="7">
        <f>A186*IF([1]summary!$K$24="",1,0)</f>
        <v>0</v>
      </c>
      <c r="B201" s="21"/>
      <c r="C201" s="25" t="str">
        <f>$C$37</f>
        <v>Týmto zároveň potvrdzujeme, že nami predložená ponuka zodpovedá cenám obvyklým v danom mieste a čase.</v>
      </c>
      <c r="D201" s="25"/>
      <c r="E201" s="25"/>
      <c r="F201" s="25"/>
      <c r="G201" s="25"/>
      <c r="H201" s="25"/>
      <c r="I201" s="25"/>
      <c r="J201" s="25"/>
    </row>
    <row r="202" spans="1:13" customFormat="1" hidden="1" x14ac:dyDescent="0.25">
      <c r="A202" s="7">
        <f>A201</f>
        <v>0</v>
      </c>
      <c r="B202" s="21"/>
    </row>
    <row r="203" spans="1:13" customFormat="1" hidden="1" x14ac:dyDescent="0.25">
      <c r="A203" s="7">
        <f>A201</f>
        <v>0</v>
      </c>
      <c r="B203" s="21"/>
    </row>
    <row r="204" spans="1:13" customFormat="1" hidden="1" x14ac:dyDescent="0.25">
      <c r="A204" s="7">
        <f>A186*IF([1]summary!$F$12='Príloha č. 2'!M204,1,0)</f>
        <v>0</v>
      </c>
      <c r="B204" s="24" t="s">
        <v>36</v>
      </c>
      <c r="C204" s="24"/>
      <c r="D204" s="24"/>
      <c r="E204" s="24"/>
      <c r="F204" s="24"/>
      <c r="G204" s="24"/>
      <c r="H204" s="24"/>
      <c r="I204" s="24"/>
      <c r="J204" s="24"/>
      <c r="K204" s="24"/>
      <c r="M204" s="23" t="s">
        <v>7</v>
      </c>
    </row>
    <row r="205" spans="1:13" customFormat="1" hidden="1" x14ac:dyDescent="0.25">
      <c r="A205" s="7">
        <f>A204</f>
        <v>0</v>
      </c>
      <c r="B205" s="21"/>
    </row>
    <row r="206" spans="1:13" customFormat="1" ht="15" hidden="1" customHeight="1" x14ac:dyDescent="0.25">
      <c r="A206" s="7">
        <f>A204</f>
        <v>0</v>
      </c>
      <c r="B206" s="22" t="s">
        <v>6</v>
      </c>
      <c r="C206" s="22"/>
      <c r="D206" s="22"/>
      <c r="E206" s="22"/>
      <c r="F206" s="22"/>
      <c r="G206" s="22"/>
      <c r="H206" s="22"/>
      <c r="I206" s="22"/>
      <c r="J206" s="22"/>
      <c r="K206" s="22"/>
    </row>
    <row r="207" spans="1:13" customFormat="1" hidden="1" x14ac:dyDescent="0.25">
      <c r="A207" s="7">
        <f>A204</f>
        <v>0</v>
      </c>
      <c r="B207" s="21"/>
    </row>
    <row r="208" spans="1:13" customFormat="1" hidden="1" x14ac:dyDescent="0.25">
      <c r="A208" s="7">
        <f>A204</f>
        <v>0</v>
      </c>
      <c r="B208" s="21"/>
    </row>
    <row r="209" spans="1:13" customFormat="1" hidden="1" x14ac:dyDescent="0.25">
      <c r="A209" s="7">
        <f>A210</f>
        <v>0</v>
      </c>
      <c r="B209" s="21"/>
    </row>
    <row r="210" spans="1:13" customFormat="1" hidden="1" x14ac:dyDescent="0.25">
      <c r="A210" s="7">
        <f>A186*IF([1]summary!$K$24="",IF([1]summary!$J$20="všetky predmety spolu",0,1),IF([1]summary!$E$58="cenové ponuky komplexne",0,1))</f>
        <v>0</v>
      </c>
      <c r="B210" s="21"/>
      <c r="C210" s="20" t="s">
        <v>4</v>
      </c>
      <c r="D210" s="19"/>
    </row>
    <row r="211" spans="1:13" s="14" customFormat="1" hidden="1" x14ac:dyDescent="0.25">
      <c r="A211" s="7">
        <f>A210</f>
        <v>0</v>
      </c>
      <c r="C211" s="20"/>
    </row>
    <row r="212" spans="1:13" s="14" customFormat="1" ht="15" hidden="1" customHeight="1" x14ac:dyDescent="0.25">
      <c r="A212" s="7">
        <f>A210</f>
        <v>0</v>
      </c>
      <c r="C212" s="20" t="s">
        <v>3</v>
      </c>
      <c r="D212" s="19"/>
      <c r="G212" s="18"/>
      <c r="H212" s="18"/>
      <c r="I212" s="18"/>
      <c r="J212" s="18"/>
      <c r="K212" s="18"/>
    </row>
    <row r="213" spans="1:13" s="14" customFormat="1" hidden="1" x14ac:dyDescent="0.25">
      <c r="A213" s="7">
        <f>A210</f>
        <v>0</v>
      </c>
      <c r="F213" s="16"/>
      <c r="G213" s="17" t="str">
        <f>"podpis a pečiatka "&amp;IF([1]summary!$K$24="","navrhovateľa","dodávateľa")</f>
        <v>podpis a pečiatka dodávateľa</v>
      </c>
      <c r="H213" s="17"/>
      <c r="I213" s="17"/>
      <c r="J213" s="17"/>
      <c r="K213" s="17"/>
    </row>
    <row r="214" spans="1:13" s="14" customFormat="1" hidden="1" x14ac:dyDescent="0.25">
      <c r="A214" s="7">
        <f>A210</f>
        <v>0</v>
      </c>
      <c r="F214" s="16"/>
      <c r="G214" s="15"/>
      <c r="H214" s="15"/>
      <c r="I214" s="15"/>
      <c r="J214" s="15"/>
      <c r="K214" s="15"/>
    </row>
    <row r="215" spans="1:13" customFormat="1" ht="15" hidden="1" customHeight="1" x14ac:dyDescent="0.25">
      <c r="A215" s="7">
        <f>A210*IF([1]summary!$K$24="",1,0)</f>
        <v>0</v>
      </c>
      <c r="B215" s="6" t="s">
        <v>5</v>
      </c>
      <c r="C215" s="6"/>
      <c r="D215" s="6"/>
      <c r="E215" s="6"/>
      <c r="F215" s="6"/>
      <c r="G215" s="6"/>
      <c r="H215" s="6"/>
      <c r="I215" s="6"/>
      <c r="J215" s="6"/>
      <c r="K215" s="6"/>
      <c r="L215" s="5"/>
    </row>
    <row r="216" spans="1:13" customFormat="1" hidden="1" x14ac:dyDescent="0.25">
      <c r="A216" s="7">
        <f>A215</f>
        <v>0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5"/>
    </row>
    <row r="217" spans="1:13" customFormat="1" ht="15" hidden="1" customHeight="1" x14ac:dyDescent="0.25">
      <c r="A217" s="7">
        <f>A210*IF(A215=1,0,1)</f>
        <v>0</v>
      </c>
      <c r="B217" s="6" t="s">
        <v>0</v>
      </c>
      <c r="C217" s="6"/>
      <c r="D217" s="6"/>
      <c r="E217" s="6"/>
      <c r="F217" s="6"/>
      <c r="G217" s="6"/>
      <c r="H217" s="6"/>
      <c r="I217" s="6"/>
      <c r="J217" s="6"/>
      <c r="K217" s="6"/>
      <c r="L217" s="5"/>
    </row>
    <row r="218" spans="1:13" customFormat="1" hidden="1" x14ac:dyDescent="0.25">
      <c r="A218" s="7">
        <f>A217</f>
        <v>0</v>
      </c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5"/>
    </row>
    <row r="219" spans="1:13" s="7" customFormat="1" ht="21" hidden="1" x14ac:dyDescent="0.25">
      <c r="A219" s="7">
        <f>A241*A210*IF(J219="",0,1)</f>
        <v>0</v>
      </c>
      <c r="B219" s="103"/>
      <c r="C219" s="102"/>
      <c r="D219" s="102"/>
      <c r="E219" s="102"/>
      <c r="F219" s="102"/>
      <c r="G219" s="102"/>
      <c r="H219" s="102"/>
      <c r="I219" s="102"/>
      <c r="J219" s="101" t="str">
        <f>$J$4</f>
        <v/>
      </c>
      <c r="K219" s="101"/>
    </row>
    <row r="220" spans="1:13" s="7" customFormat="1" ht="23.25" hidden="1" customHeight="1" x14ac:dyDescent="0.25">
      <c r="A220" s="7">
        <f>A241*A210</f>
        <v>0</v>
      </c>
      <c r="B220" s="99" t="str">
        <f>$B$5</f>
        <v>Kúpna zmluva – Príloha č. 2:</v>
      </c>
      <c r="C220" s="99"/>
      <c r="D220" s="99"/>
      <c r="E220" s="99"/>
      <c r="F220" s="99"/>
      <c r="G220" s="99"/>
      <c r="H220" s="99"/>
      <c r="I220" s="99"/>
      <c r="J220" s="99"/>
      <c r="K220" s="99"/>
      <c r="M220" s="23"/>
    </row>
    <row r="221" spans="1:13" s="7" customFormat="1" hidden="1" x14ac:dyDescent="0.25">
      <c r="A221" s="7">
        <f>A241*A210</f>
        <v>0</v>
      </c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  <c r="M221" s="23"/>
    </row>
    <row r="222" spans="1:13" s="7" customFormat="1" ht="23.25" hidden="1" customHeight="1" x14ac:dyDescent="0.25">
      <c r="A222" s="7">
        <f>A241*A210</f>
        <v>0</v>
      </c>
      <c r="B222" s="99" t="str">
        <f>$B$7</f>
        <v>Cena dodávaného predmetu zákazky</v>
      </c>
      <c r="C222" s="99"/>
      <c r="D222" s="99"/>
      <c r="E222" s="99"/>
      <c r="F222" s="99"/>
      <c r="G222" s="99"/>
      <c r="H222" s="99"/>
      <c r="I222" s="99"/>
      <c r="J222" s="99"/>
      <c r="K222" s="99"/>
      <c r="M222" s="23"/>
    </row>
    <row r="223" spans="1:13" customFormat="1" hidden="1" x14ac:dyDescent="0.25">
      <c r="A223" s="7">
        <f>A241*A210</f>
        <v>0</v>
      </c>
      <c r="B223" s="21"/>
    </row>
    <row r="224" spans="1:13" customFormat="1" ht="15" hidden="1" customHeight="1" x14ac:dyDescent="0.25">
      <c r="A224" s="7">
        <f>A241*A210</f>
        <v>0</v>
      </c>
      <c r="B224" s="22" t="str">
        <f>$B$9</f>
        <v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zákazky a tieto požiadavky sme zahrnuli do predloženej ponuky.</v>
      </c>
      <c r="C224" s="98"/>
      <c r="D224" s="98"/>
      <c r="E224" s="98"/>
      <c r="F224" s="98"/>
      <c r="G224" s="98"/>
      <c r="H224" s="98"/>
      <c r="I224" s="98"/>
      <c r="J224" s="98"/>
      <c r="K224" s="98"/>
    </row>
    <row r="225" spans="1:11" customFormat="1" hidden="1" x14ac:dyDescent="0.25">
      <c r="A225" s="7">
        <f>A241*A210</f>
        <v>0</v>
      </c>
      <c r="B225" s="98"/>
      <c r="C225" s="98"/>
      <c r="D225" s="98"/>
      <c r="E225" s="98"/>
      <c r="F225" s="98"/>
      <c r="G225" s="98"/>
      <c r="H225" s="98"/>
      <c r="I225" s="98"/>
      <c r="J225" s="98"/>
      <c r="K225" s="98"/>
    </row>
    <row r="226" spans="1:11" customFormat="1" hidden="1" x14ac:dyDescent="0.25">
      <c r="A226" s="7">
        <f>A241*A210</f>
        <v>0</v>
      </c>
      <c r="B226" s="98"/>
      <c r="C226" s="98"/>
      <c r="D226" s="98"/>
      <c r="E226" s="98"/>
      <c r="F226" s="98"/>
      <c r="G226" s="98"/>
      <c r="H226" s="98"/>
      <c r="I226" s="98"/>
      <c r="J226" s="98"/>
      <c r="K226" s="98"/>
    </row>
    <row r="227" spans="1:11" customFormat="1" hidden="1" x14ac:dyDescent="0.25">
      <c r="A227" s="7">
        <f>A241*A210</f>
        <v>0</v>
      </c>
      <c r="B227" s="21"/>
    </row>
    <row r="228" spans="1:11" s="7" customFormat="1" ht="19.5" hidden="1" customHeight="1" thickBot="1" x14ac:dyDescent="0.3">
      <c r="A228" s="7">
        <f>A241*A210</f>
        <v>0</v>
      </c>
      <c r="C228" s="133" t="str">
        <f>"Identifikačné údaje "&amp;IF([1]summary!$K$24="","navrhovateľa:","dodávateľa:")</f>
        <v>Identifikačné údaje dodávateľa:</v>
      </c>
      <c r="D228" s="132"/>
      <c r="E228" s="132"/>
      <c r="F228" s="132"/>
      <c r="G228" s="131"/>
    </row>
    <row r="229" spans="1:11" s="7" customFormat="1" ht="19.5" hidden="1" customHeight="1" x14ac:dyDescent="0.25">
      <c r="A229" s="7">
        <f>A241*A210</f>
        <v>0</v>
      </c>
      <c r="C229" s="130" t="s">
        <v>35</v>
      </c>
      <c r="D229" s="129"/>
      <c r="E229" s="128"/>
      <c r="F229" s="127"/>
      <c r="G229" s="126"/>
    </row>
    <row r="230" spans="1:11" s="7" customFormat="1" ht="39" hidden="1" customHeight="1" x14ac:dyDescent="0.25">
      <c r="A230" s="7">
        <f>A241*A210</f>
        <v>0</v>
      </c>
      <c r="C230" s="125" t="s">
        <v>34</v>
      </c>
      <c r="D230" s="124"/>
      <c r="E230" s="121"/>
      <c r="F230" s="120"/>
      <c r="G230" s="119"/>
    </row>
    <row r="231" spans="1:11" s="7" customFormat="1" ht="19.5" hidden="1" customHeight="1" x14ac:dyDescent="0.25">
      <c r="A231" s="7">
        <f>A241*A210</f>
        <v>0</v>
      </c>
      <c r="C231" s="123" t="s">
        <v>33</v>
      </c>
      <c r="D231" s="122"/>
      <c r="E231" s="121"/>
      <c r="F231" s="120"/>
      <c r="G231" s="119"/>
    </row>
    <row r="232" spans="1:11" s="7" customFormat="1" ht="19.5" hidden="1" customHeight="1" x14ac:dyDescent="0.25">
      <c r="A232" s="7">
        <f>A241*A210</f>
        <v>0</v>
      </c>
      <c r="C232" s="123" t="s">
        <v>32</v>
      </c>
      <c r="D232" s="122"/>
      <c r="E232" s="121"/>
      <c r="F232" s="120"/>
      <c r="G232" s="119"/>
    </row>
    <row r="233" spans="1:11" s="7" customFormat="1" ht="19.5" hidden="1" customHeight="1" x14ac:dyDescent="0.25">
      <c r="A233" s="7">
        <f>A241*A210</f>
        <v>0</v>
      </c>
      <c r="C233" s="123" t="s">
        <v>31</v>
      </c>
      <c r="D233" s="122"/>
      <c r="E233" s="121"/>
      <c r="F233" s="120"/>
      <c r="G233" s="119"/>
    </row>
    <row r="234" spans="1:11" s="7" customFormat="1" ht="19.5" hidden="1" customHeight="1" x14ac:dyDescent="0.25">
      <c r="A234" s="7">
        <f>A241*A210</f>
        <v>0</v>
      </c>
      <c r="C234" s="123" t="s">
        <v>30</v>
      </c>
      <c r="D234" s="122"/>
      <c r="E234" s="121"/>
      <c r="F234" s="120"/>
      <c r="G234" s="119"/>
    </row>
    <row r="235" spans="1:11" s="7" customFormat="1" ht="19.5" hidden="1" customHeight="1" x14ac:dyDescent="0.25">
      <c r="A235" s="7">
        <f>A241*A210</f>
        <v>0</v>
      </c>
      <c r="C235" s="123" t="s">
        <v>29</v>
      </c>
      <c r="D235" s="122"/>
      <c r="E235" s="121"/>
      <c r="F235" s="120"/>
      <c r="G235" s="119"/>
    </row>
    <row r="236" spans="1:11" s="7" customFormat="1" ht="19.5" hidden="1" customHeight="1" x14ac:dyDescent="0.25">
      <c r="A236" s="7">
        <f>A241*A210</f>
        <v>0</v>
      </c>
      <c r="C236" s="123" t="s">
        <v>28</v>
      </c>
      <c r="D236" s="122"/>
      <c r="E236" s="121"/>
      <c r="F236" s="120"/>
      <c r="G236" s="119"/>
    </row>
    <row r="237" spans="1:11" s="7" customFormat="1" ht="19.5" hidden="1" customHeight="1" x14ac:dyDescent="0.25">
      <c r="A237" s="7">
        <f>A241*A210</f>
        <v>0</v>
      </c>
      <c r="C237" s="123" t="s">
        <v>27</v>
      </c>
      <c r="D237" s="122"/>
      <c r="E237" s="121"/>
      <c r="F237" s="120"/>
      <c r="G237" s="119"/>
    </row>
    <row r="238" spans="1:11" s="7" customFormat="1" ht="19.5" hidden="1" customHeight="1" thickBot="1" x14ac:dyDescent="0.3">
      <c r="A238" s="7">
        <f>A241*A210</f>
        <v>0</v>
      </c>
      <c r="C238" s="118" t="s">
        <v>26</v>
      </c>
      <c r="D238" s="117"/>
      <c r="E238" s="116"/>
      <c r="F238" s="115"/>
      <c r="G238" s="114"/>
    </row>
    <row r="239" spans="1:11" customFormat="1" hidden="1" x14ac:dyDescent="0.25">
      <c r="A239" s="7">
        <f>A241*A210</f>
        <v>0</v>
      </c>
      <c r="B239" s="21"/>
    </row>
    <row r="240" spans="1:11" customFormat="1" hidden="1" x14ac:dyDescent="0.25">
      <c r="A240" s="7">
        <f>A241*A210</f>
        <v>0</v>
      </c>
      <c r="B240" s="21"/>
    </row>
    <row r="241" spans="1:11" customFormat="1" hidden="1" x14ac:dyDescent="0.25">
      <c r="A241">
        <f>IF(D241&lt;&gt;"",1,0)</f>
        <v>0</v>
      </c>
      <c r="B241" s="77" t="s">
        <v>25</v>
      </c>
      <c r="C241" s="77"/>
      <c r="D241" s="76"/>
      <c r="E241" s="76"/>
      <c r="F241" s="76"/>
      <c r="G241" s="76"/>
      <c r="H241" s="76"/>
      <c r="I241" s="76"/>
      <c r="J241" s="76"/>
      <c r="K241" s="75"/>
    </row>
    <row r="242" spans="1:11" customFormat="1" hidden="1" x14ac:dyDescent="0.25">
      <c r="A242" s="7">
        <f>A241</f>
        <v>0</v>
      </c>
      <c r="B242" s="21"/>
    </row>
    <row r="243" spans="1:11" customFormat="1" ht="54.95" hidden="1" customHeight="1" thickBot="1" x14ac:dyDescent="0.3">
      <c r="A243" s="7">
        <f>A241</f>
        <v>0</v>
      </c>
      <c r="B243" s="74" t="s">
        <v>24</v>
      </c>
      <c r="C243" s="73"/>
      <c r="D243" s="72"/>
      <c r="E243" s="71" t="s">
        <v>23</v>
      </c>
      <c r="F243" s="70"/>
      <c r="G243" s="68" t="s">
        <v>22</v>
      </c>
      <c r="H243" s="69" t="s">
        <v>21</v>
      </c>
      <c r="I243" s="68" t="s">
        <v>20</v>
      </c>
      <c r="J243" s="67" t="s">
        <v>19</v>
      </c>
      <c r="K243" s="66" t="s">
        <v>18</v>
      </c>
    </row>
    <row r="244" spans="1:11" customFormat="1" ht="25.5" hidden="1" customHeight="1" x14ac:dyDescent="0.25">
      <c r="A244" s="7">
        <f>A241</f>
        <v>0</v>
      </c>
      <c r="B244" s="50" t="s">
        <v>17</v>
      </c>
      <c r="C244" s="49"/>
      <c r="D244" s="48"/>
      <c r="E244" s="113"/>
      <c r="F244" s="112"/>
      <c r="G244" s="45" t="s">
        <v>15</v>
      </c>
      <c r="H244" s="44"/>
      <c r="I244" s="43"/>
      <c r="J244" s="42" t="str">
        <f>IF(AND(H244&lt;&gt;"",I244&lt;&gt;""),H244*I244,"")</f>
        <v/>
      </c>
      <c r="K244" s="63" t="str">
        <f>IF(J244&lt;&gt;"",J244*IF($E$233&lt;&gt;"",1.2,1),"")</f>
        <v/>
      </c>
    </row>
    <row r="245" spans="1:11" customFormat="1" ht="25.5" hidden="1" customHeight="1" x14ac:dyDescent="0.25">
      <c r="A245" s="7">
        <f>A241</f>
        <v>0</v>
      </c>
      <c r="B245" s="62"/>
      <c r="C245" s="61"/>
      <c r="D245" s="60"/>
      <c r="E245" s="111"/>
      <c r="F245" s="110"/>
      <c r="G245" s="57" t="s">
        <v>15</v>
      </c>
      <c r="H245" s="56"/>
      <c r="I245" s="55"/>
      <c r="J245" s="54" t="str">
        <f>IF(AND(H245&lt;&gt;"",I245&lt;&gt;""),H245*I245,"")</f>
        <v/>
      </c>
      <c r="K245" s="53" t="str">
        <f>IF(J245&lt;&gt;"",J245*IF($E$233&lt;&gt;"",1.2,1),"")</f>
        <v/>
      </c>
    </row>
    <row r="246" spans="1:11" customFormat="1" ht="25.5" hidden="1" customHeight="1" thickBot="1" x14ac:dyDescent="0.3">
      <c r="A246" s="7">
        <f>A241</f>
        <v>0</v>
      </c>
      <c r="B246" s="40"/>
      <c r="C246" s="39"/>
      <c r="D246" s="38"/>
      <c r="E246" s="109"/>
      <c r="F246" s="108"/>
      <c r="G246" s="35" t="s">
        <v>15</v>
      </c>
      <c r="H246" s="34"/>
      <c r="I246" s="33"/>
      <c r="J246" s="32" t="str">
        <f>IF(AND(H246&lt;&gt;"",I246&lt;&gt;""),H246*I246,"")</f>
        <v/>
      </c>
      <c r="K246" s="31" t="str">
        <f>IF(J246&lt;&gt;"",J246*IF($E$233&lt;&gt;"",1.2,1),"")</f>
        <v/>
      </c>
    </row>
    <row r="247" spans="1:11" customFormat="1" ht="25.5" hidden="1" customHeight="1" x14ac:dyDescent="0.25">
      <c r="A247" s="7">
        <f>A241</f>
        <v>0</v>
      </c>
      <c r="B247" s="50" t="s">
        <v>16</v>
      </c>
      <c r="C247" s="49"/>
      <c r="D247" s="48"/>
      <c r="E247" s="113"/>
      <c r="F247" s="112"/>
      <c r="G247" s="45" t="s">
        <v>15</v>
      </c>
      <c r="H247" s="44"/>
      <c r="I247" s="43"/>
      <c r="J247" s="42" t="str">
        <f>IF(AND(H247&lt;&gt;"",I247&lt;&gt;""),H247*I247,"")</f>
        <v/>
      </c>
      <c r="K247" s="63" t="str">
        <f>IF(J247&lt;&gt;"",J247*IF($E$233&lt;&gt;"",1.2,1),"")</f>
        <v/>
      </c>
    </row>
    <row r="248" spans="1:11" customFormat="1" ht="25.5" hidden="1" customHeight="1" x14ac:dyDescent="0.25">
      <c r="A248" s="7">
        <f>A241</f>
        <v>0</v>
      </c>
      <c r="B248" s="62"/>
      <c r="C248" s="61"/>
      <c r="D248" s="60"/>
      <c r="E248" s="111"/>
      <c r="F248" s="110"/>
      <c r="G248" s="57" t="s">
        <v>15</v>
      </c>
      <c r="H248" s="56"/>
      <c r="I248" s="55"/>
      <c r="J248" s="54" t="str">
        <f>IF(AND(H248&lt;&gt;"",I248&lt;&gt;""),H248*I248,"")</f>
        <v/>
      </c>
      <c r="K248" s="53" t="str">
        <f>IF(J248&lt;&gt;"",J248*IF($E$233&lt;&gt;"",1.2,1),"")</f>
        <v/>
      </c>
    </row>
    <row r="249" spans="1:11" customFormat="1" ht="25.5" hidden="1" customHeight="1" thickBot="1" x14ac:dyDescent="0.3">
      <c r="A249" s="7">
        <f>A241</f>
        <v>0</v>
      </c>
      <c r="B249" s="40"/>
      <c r="C249" s="39"/>
      <c r="D249" s="38"/>
      <c r="E249" s="109"/>
      <c r="F249" s="108"/>
      <c r="G249" s="35" t="s">
        <v>15</v>
      </c>
      <c r="H249" s="34"/>
      <c r="I249" s="33"/>
      <c r="J249" s="32" t="str">
        <f>IF(AND(H249&lt;&gt;"",I249&lt;&gt;""),H249*I249,"")</f>
        <v/>
      </c>
      <c r="K249" s="31" t="str">
        <f>IF(J249&lt;&gt;"",J249*IF($E$233&lt;&gt;"",1.2,1),"")</f>
        <v/>
      </c>
    </row>
    <row r="250" spans="1:11" customFormat="1" ht="25.5" hidden="1" customHeight="1" x14ac:dyDescent="0.25">
      <c r="A250" s="7">
        <f>A241</f>
        <v>0</v>
      </c>
      <c r="B250" s="50" t="s">
        <v>14</v>
      </c>
      <c r="C250" s="49"/>
      <c r="D250" s="48" t="s">
        <v>13</v>
      </c>
      <c r="E250" s="107" t="s">
        <v>11</v>
      </c>
      <c r="F250" s="106"/>
      <c r="G250" s="45" t="s">
        <v>11</v>
      </c>
      <c r="H250" s="44"/>
      <c r="I250" s="43">
        <v>1</v>
      </c>
      <c r="J250" s="42" t="str">
        <f>IF(AND(H250&lt;&gt;"",I250&lt;&gt;""),H250*I250,"")</f>
        <v/>
      </c>
      <c r="K250" s="63" t="str">
        <f>IF(J250&lt;&gt;"",J250*IF($E$233&lt;&gt;"",1.2,1),"")</f>
        <v/>
      </c>
    </row>
    <row r="251" spans="1:11" customFormat="1" ht="25.5" hidden="1" customHeight="1" thickBot="1" x14ac:dyDescent="0.3">
      <c r="A251" s="7">
        <f>A241</f>
        <v>0</v>
      </c>
      <c r="B251" s="40"/>
      <c r="C251" s="39"/>
      <c r="D251" s="38" t="s">
        <v>12</v>
      </c>
      <c r="E251" s="105" t="s">
        <v>11</v>
      </c>
      <c r="F251" s="104"/>
      <c r="G251" s="35" t="s">
        <v>11</v>
      </c>
      <c r="H251" s="34"/>
      <c r="I251" s="33">
        <v>1</v>
      </c>
      <c r="J251" s="32" t="str">
        <f>IF(AND(H251&lt;&gt;"",I251&lt;&gt;""),H251*I251,"")</f>
        <v/>
      </c>
      <c r="K251" s="31" t="str">
        <f>IF(J251&lt;&gt;"",J251*IF($E$233&lt;&gt;"",1.2,1),"")</f>
        <v/>
      </c>
    </row>
    <row r="252" spans="1:11" customFormat="1" ht="25.5" hidden="1" customHeight="1" thickBot="1" x14ac:dyDescent="0.3">
      <c r="A252" s="7">
        <f>A241</f>
        <v>0</v>
      </c>
      <c r="B252" s="30"/>
      <c r="C252" s="29"/>
      <c r="D252" s="29"/>
      <c r="E252" s="29"/>
      <c r="F252" s="29"/>
      <c r="G252" s="29"/>
      <c r="H252" s="28"/>
      <c r="I252" s="28" t="s">
        <v>10</v>
      </c>
      <c r="J252" s="27" t="str">
        <f>IF(SUM(J244:J251)&gt;0,SUM(J244:J251),"")</f>
        <v/>
      </c>
      <c r="K252" s="27" t="str">
        <f>IF(SUM(K244:K251)&gt;0,SUM(K244:K251),"")</f>
        <v/>
      </c>
    </row>
    <row r="253" spans="1:11" customFormat="1" hidden="1" x14ac:dyDescent="0.25">
      <c r="A253" s="7">
        <f>A241</f>
        <v>0</v>
      </c>
      <c r="B253" s="26" t="s">
        <v>9</v>
      </c>
    </row>
    <row r="254" spans="1:11" customFormat="1" hidden="1" x14ac:dyDescent="0.25">
      <c r="A254" s="7">
        <f>A241</f>
        <v>0</v>
      </c>
      <c r="B254" s="21"/>
    </row>
    <row r="255" spans="1:11" customFormat="1" hidden="1" x14ac:dyDescent="0.25">
      <c r="A255" s="7">
        <f>A241</f>
        <v>0</v>
      </c>
      <c r="B255" s="21"/>
    </row>
    <row r="256" spans="1:11" customFormat="1" ht="15" hidden="1" customHeight="1" x14ac:dyDescent="0.25">
      <c r="A256" s="7">
        <f>A241*IF([1]summary!$K$24="",1,0)</f>
        <v>0</v>
      </c>
      <c r="B256" s="21"/>
      <c r="C256" s="25" t="str">
        <f>$C$37</f>
        <v>Týmto zároveň potvrdzujeme, že nami predložená ponuka zodpovedá cenám obvyklým v danom mieste a čase.</v>
      </c>
      <c r="D256" s="25"/>
      <c r="E256" s="25"/>
      <c r="F256" s="25"/>
      <c r="G256" s="25"/>
      <c r="H256" s="25"/>
      <c r="I256" s="25"/>
      <c r="J256" s="25"/>
    </row>
    <row r="257" spans="1:13" customFormat="1" hidden="1" x14ac:dyDescent="0.25">
      <c r="A257" s="7">
        <f>A256</f>
        <v>0</v>
      </c>
      <c r="B257" s="21"/>
    </row>
    <row r="258" spans="1:13" customFormat="1" hidden="1" x14ac:dyDescent="0.25">
      <c r="A258" s="7">
        <f>A256</f>
        <v>0</v>
      </c>
      <c r="B258" s="21"/>
    </row>
    <row r="259" spans="1:13" customFormat="1" hidden="1" x14ac:dyDescent="0.25">
      <c r="A259" s="7">
        <f>A241*IF([1]summary!$F$12='Príloha č. 2'!M259,1,0)</f>
        <v>0</v>
      </c>
      <c r="B259" s="24" t="s">
        <v>36</v>
      </c>
      <c r="C259" s="24"/>
      <c r="D259" s="24"/>
      <c r="E259" s="24"/>
      <c r="F259" s="24"/>
      <c r="G259" s="24"/>
      <c r="H259" s="24"/>
      <c r="I259" s="24"/>
      <c r="J259" s="24"/>
      <c r="K259" s="24"/>
      <c r="M259" s="23" t="s">
        <v>7</v>
      </c>
    </row>
    <row r="260" spans="1:13" customFormat="1" hidden="1" x14ac:dyDescent="0.25">
      <c r="A260" s="7">
        <f>A259</f>
        <v>0</v>
      </c>
      <c r="B260" s="21"/>
    </row>
    <row r="261" spans="1:13" customFormat="1" ht="15" hidden="1" customHeight="1" x14ac:dyDescent="0.25">
      <c r="A261" s="7">
        <f>A259</f>
        <v>0</v>
      </c>
      <c r="B261" s="22" t="s">
        <v>6</v>
      </c>
      <c r="C261" s="22"/>
      <c r="D261" s="22"/>
      <c r="E261" s="22"/>
      <c r="F261" s="22"/>
      <c r="G261" s="22"/>
      <c r="H261" s="22"/>
      <c r="I261" s="22"/>
      <c r="J261" s="22"/>
      <c r="K261" s="22"/>
    </row>
    <row r="262" spans="1:13" customFormat="1" hidden="1" x14ac:dyDescent="0.25">
      <c r="A262" s="7">
        <f>A259</f>
        <v>0</v>
      </c>
      <c r="B262" s="21"/>
    </row>
    <row r="263" spans="1:13" customFormat="1" hidden="1" x14ac:dyDescent="0.25">
      <c r="A263" s="7">
        <f>A259</f>
        <v>0</v>
      </c>
      <c r="B263" s="21"/>
    </row>
    <row r="264" spans="1:13" customFormat="1" hidden="1" x14ac:dyDescent="0.25">
      <c r="A264" s="7">
        <f>A265</f>
        <v>0</v>
      </c>
      <c r="B264" s="21"/>
    </row>
    <row r="265" spans="1:13" customFormat="1" hidden="1" x14ac:dyDescent="0.25">
      <c r="A265" s="7">
        <f>A241*IF([1]summary!$K$24="",IF([1]summary!$J$20="všetky predmety spolu",0,1),IF([1]summary!$E$58="cenové ponuky komplexne",0,1))</f>
        <v>0</v>
      </c>
      <c r="B265" s="21"/>
      <c r="C265" s="20" t="s">
        <v>4</v>
      </c>
      <c r="D265" s="19"/>
    </row>
    <row r="266" spans="1:13" s="14" customFormat="1" hidden="1" x14ac:dyDescent="0.25">
      <c r="A266" s="7">
        <f>A265</f>
        <v>0</v>
      </c>
      <c r="C266" s="20"/>
    </row>
    <row r="267" spans="1:13" s="14" customFormat="1" ht="15" hidden="1" customHeight="1" x14ac:dyDescent="0.25">
      <c r="A267" s="7">
        <f>A265</f>
        <v>0</v>
      </c>
      <c r="C267" s="20" t="s">
        <v>3</v>
      </c>
      <c r="D267" s="19"/>
      <c r="G267" s="18"/>
      <c r="H267" s="18"/>
      <c r="I267" s="18"/>
      <c r="J267" s="18"/>
      <c r="K267" s="18"/>
    </row>
    <row r="268" spans="1:13" s="14" customFormat="1" hidden="1" x14ac:dyDescent="0.25">
      <c r="A268" s="7">
        <f>A265</f>
        <v>0</v>
      </c>
      <c r="F268" s="16"/>
      <c r="G268" s="17" t="str">
        <f>"podpis a pečiatka "&amp;IF([1]summary!$K$24="","navrhovateľa","dodávateľa")</f>
        <v>podpis a pečiatka dodávateľa</v>
      </c>
      <c r="H268" s="17"/>
      <c r="I268" s="17"/>
      <c r="J268" s="17"/>
      <c r="K268" s="17"/>
    </row>
    <row r="269" spans="1:13" s="14" customFormat="1" hidden="1" x14ac:dyDescent="0.25">
      <c r="A269" s="7">
        <f>A265</f>
        <v>0</v>
      </c>
      <c r="F269" s="16"/>
      <c r="G269" s="15"/>
      <c r="H269" s="15"/>
      <c r="I269" s="15"/>
      <c r="J269" s="15"/>
      <c r="K269" s="15"/>
    </row>
    <row r="270" spans="1:13" customFormat="1" ht="15" hidden="1" customHeight="1" x14ac:dyDescent="0.25">
      <c r="A270" s="7">
        <f>A265*IF([1]summary!$K$24="",1,0)</f>
        <v>0</v>
      </c>
      <c r="B270" s="6" t="s">
        <v>5</v>
      </c>
      <c r="C270" s="6"/>
      <c r="D270" s="6"/>
      <c r="E270" s="6"/>
      <c r="F270" s="6"/>
      <c r="G270" s="6"/>
      <c r="H270" s="6"/>
      <c r="I270" s="6"/>
      <c r="J270" s="6"/>
      <c r="K270" s="6"/>
      <c r="L270" s="5"/>
    </row>
    <row r="271" spans="1:13" customFormat="1" hidden="1" x14ac:dyDescent="0.25">
      <c r="A271" s="7">
        <f>A270</f>
        <v>0</v>
      </c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5"/>
    </row>
    <row r="272" spans="1:13" customFormat="1" ht="15" hidden="1" customHeight="1" x14ac:dyDescent="0.25">
      <c r="A272" s="7">
        <f>A265*IF(A270=1,0,1)</f>
        <v>0</v>
      </c>
      <c r="B272" s="6" t="s">
        <v>0</v>
      </c>
      <c r="C272" s="6"/>
      <c r="D272" s="6"/>
      <c r="E272" s="6"/>
      <c r="F272" s="6"/>
      <c r="G272" s="6"/>
      <c r="H272" s="6"/>
      <c r="I272" s="6"/>
      <c r="J272" s="6"/>
      <c r="K272" s="6"/>
      <c r="L272" s="5"/>
    </row>
    <row r="273" spans="1:13" customFormat="1" hidden="1" x14ac:dyDescent="0.25">
      <c r="A273" s="7">
        <f>A272</f>
        <v>0</v>
      </c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5"/>
    </row>
    <row r="274" spans="1:13" s="7" customFormat="1" ht="21" hidden="1" x14ac:dyDescent="0.25">
      <c r="A274" s="7">
        <f>A296*A265*IF(J274="",0,1)</f>
        <v>0</v>
      </c>
      <c r="B274" s="103"/>
      <c r="C274" s="102"/>
      <c r="D274" s="102"/>
      <c r="E274" s="102"/>
      <c r="F274" s="102"/>
      <c r="G274" s="102"/>
      <c r="H274" s="102"/>
      <c r="I274" s="102"/>
      <c r="J274" s="101" t="str">
        <f>$J$4</f>
        <v/>
      </c>
      <c r="K274" s="101"/>
    </row>
    <row r="275" spans="1:13" s="7" customFormat="1" ht="23.25" hidden="1" customHeight="1" x14ac:dyDescent="0.25">
      <c r="A275" s="7">
        <f>A296*A265</f>
        <v>0</v>
      </c>
      <c r="B275" s="99" t="str">
        <f>$B$5</f>
        <v>Kúpna zmluva – Príloha č. 2:</v>
      </c>
      <c r="C275" s="99"/>
      <c r="D275" s="99"/>
      <c r="E275" s="99"/>
      <c r="F275" s="99"/>
      <c r="G275" s="99"/>
      <c r="H275" s="99"/>
      <c r="I275" s="99"/>
      <c r="J275" s="99"/>
      <c r="K275" s="99"/>
      <c r="M275" s="23"/>
    </row>
    <row r="276" spans="1:13" s="7" customFormat="1" hidden="1" x14ac:dyDescent="0.25">
      <c r="A276" s="7">
        <f>A296*A265</f>
        <v>0</v>
      </c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M276" s="23"/>
    </row>
    <row r="277" spans="1:13" s="7" customFormat="1" ht="23.25" hidden="1" customHeight="1" x14ac:dyDescent="0.25">
      <c r="A277" s="7">
        <f>A296*A265</f>
        <v>0</v>
      </c>
      <c r="B277" s="99" t="str">
        <f>$B$7</f>
        <v>Cena dodávaného predmetu zákazky</v>
      </c>
      <c r="C277" s="99"/>
      <c r="D277" s="99"/>
      <c r="E277" s="99"/>
      <c r="F277" s="99"/>
      <c r="G277" s="99"/>
      <c r="H277" s="99"/>
      <c r="I277" s="99"/>
      <c r="J277" s="99"/>
      <c r="K277" s="99"/>
      <c r="M277" s="23"/>
    </row>
    <row r="278" spans="1:13" customFormat="1" hidden="1" x14ac:dyDescent="0.25">
      <c r="A278" s="7">
        <f>A296*A265</f>
        <v>0</v>
      </c>
      <c r="B278" s="21"/>
    </row>
    <row r="279" spans="1:13" customFormat="1" ht="15" hidden="1" customHeight="1" x14ac:dyDescent="0.25">
      <c r="A279" s="7">
        <f>A296*A265</f>
        <v>0</v>
      </c>
      <c r="B279" s="22" t="str">
        <f>$B$9</f>
        <v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zákazky a tieto požiadavky sme zahrnuli do predloženej ponuky.</v>
      </c>
      <c r="C279" s="98"/>
      <c r="D279" s="98"/>
      <c r="E279" s="98"/>
      <c r="F279" s="98"/>
      <c r="G279" s="98"/>
      <c r="H279" s="98"/>
      <c r="I279" s="98"/>
      <c r="J279" s="98"/>
      <c r="K279" s="98"/>
    </row>
    <row r="280" spans="1:13" customFormat="1" hidden="1" x14ac:dyDescent="0.25">
      <c r="A280" s="7">
        <f>A296*A265</f>
        <v>0</v>
      </c>
      <c r="B280" s="98"/>
      <c r="C280" s="98"/>
      <c r="D280" s="98"/>
      <c r="E280" s="98"/>
      <c r="F280" s="98"/>
      <c r="G280" s="98"/>
      <c r="H280" s="98"/>
      <c r="I280" s="98"/>
      <c r="J280" s="98"/>
      <c r="K280" s="98"/>
    </row>
    <row r="281" spans="1:13" customFormat="1" hidden="1" x14ac:dyDescent="0.25">
      <c r="A281" s="7">
        <f>A296*A265</f>
        <v>0</v>
      </c>
      <c r="B281" s="98"/>
      <c r="C281" s="98"/>
      <c r="D281" s="98"/>
      <c r="E281" s="98"/>
      <c r="F281" s="98"/>
      <c r="G281" s="98"/>
      <c r="H281" s="98"/>
      <c r="I281" s="98"/>
      <c r="J281" s="98"/>
      <c r="K281" s="98"/>
    </row>
    <row r="282" spans="1:13" customFormat="1" hidden="1" x14ac:dyDescent="0.25">
      <c r="A282" s="7">
        <f>A296*A265</f>
        <v>0</v>
      </c>
      <c r="B282" s="21"/>
    </row>
    <row r="283" spans="1:13" s="7" customFormat="1" ht="19.5" hidden="1" customHeight="1" thickBot="1" x14ac:dyDescent="0.3">
      <c r="A283" s="7">
        <f>A296*A265</f>
        <v>0</v>
      </c>
      <c r="C283" s="133" t="str">
        <f>"Identifikačné údaje "&amp;IF([1]summary!$K$24="","navrhovateľa:","dodávateľa:")</f>
        <v>Identifikačné údaje dodávateľa:</v>
      </c>
      <c r="D283" s="132"/>
      <c r="E283" s="132"/>
      <c r="F283" s="132"/>
      <c r="G283" s="131"/>
    </row>
    <row r="284" spans="1:13" s="7" customFormat="1" ht="19.5" hidden="1" customHeight="1" x14ac:dyDescent="0.25">
      <c r="A284" s="7">
        <f>A296*A265</f>
        <v>0</v>
      </c>
      <c r="C284" s="130" t="s">
        <v>35</v>
      </c>
      <c r="D284" s="129"/>
      <c r="E284" s="128"/>
      <c r="F284" s="127"/>
      <c r="G284" s="126"/>
    </row>
    <row r="285" spans="1:13" s="7" customFormat="1" ht="39" hidden="1" customHeight="1" x14ac:dyDescent="0.25">
      <c r="A285" s="7">
        <f>A296*A265</f>
        <v>0</v>
      </c>
      <c r="C285" s="125" t="s">
        <v>34</v>
      </c>
      <c r="D285" s="124"/>
      <c r="E285" s="121"/>
      <c r="F285" s="120"/>
      <c r="G285" s="119"/>
    </row>
    <row r="286" spans="1:13" s="7" customFormat="1" ht="19.5" hidden="1" customHeight="1" x14ac:dyDescent="0.25">
      <c r="A286" s="7">
        <f>A296*A265</f>
        <v>0</v>
      </c>
      <c r="C286" s="123" t="s">
        <v>33</v>
      </c>
      <c r="D286" s="122"/>
      <c r="E286" s="121"/>
      <c r="F286" s="120"/>
      <c r="G286" s="119"/>
    </row>
    <row r="287" spans="1:13" s="7" customFormat="1" ht="19.5" hidden="1" customHeight="1" x14ac:dyDescent="0.25">
      <c r="A287" s="7">
        <f>A296*A265</f>
        <v>0</v>
      </c>
      <c r="C287" s="123" t="s">
        <v>32</v>
      </c>
      <c r="D287" s="122"/>
      <c r="E287" s="121"/>
      <c r="F287" s="120"/>
      <c r="G287" s="119"/>
    </row>
    <row r="288" spans="1:13" s="7" customFormat="1" ht="19.5" hidden="1" customHeight="1" x14ac:dyDescent="0.25">
      <c r="A288" s="7">
        <f>A296*A265</f>
        <v>0</v>
      </c>
      <c r="C288" s="123" t="s">
        <v>31</v>
      </c>
      <c r="D288" s="122"/>
      <c r="E288" s="121"/>
      <c r="F288" s="120"/>
      <c r="G288" s="119"/>
    </row>
    <row r="289" spans="1:11" s="7" customFormat="1" ht="19.5" hidden="1" customHeight="1" x14ac:dyDescent="0.25">
      <c r="A289" s="7">
        <f>A296*A265</f>
        <v>0</v>
      </c>
      <c r="C289" s="123" t="s">
        <v>30</v>
      </c>
      <c r="D289" s="122"/>
      <c r="E289" s="121"/>
      <c r="F289" s="120"/>
      <c r="G289" s="119"/>
    </row>
    <row r="290" spans="1:11" s="7" customFormat="1" ht="19.5" hidden="1" customHeight="1" x14ac:dyDescent="0.25">
      <c r="A290" s="7">
        <f>A296*A265</f>
        <v>0</v>
      </c>
      <c r="C290" s="123" t="s">
        <v>29</v>
      </c>
      <c r="D290" s="122"/>
      <c r="E290" s="121"/>
      <c r="F290" s="120"/>
      <c r="G290" s="119"/>
    </row>
    <row r="291" spans="1:11" s="7" customFormat="1" ht="19.5" hidden="1" customHeight="1" x14ac:dyDescent="0.25">
      <c r="A291" s="7">
        <f>A296*A265</f>
        <v>0</v>
      </c>
      <c r="C291" s="123" t="s">
        <v>28</v>
      </c>
      <c r="D291" s="122"/>
      <c r="E291" s="121"/>
      <c r="F291" s="120"/>
      <c r="G291" s="119"/>
    </row>
    <row r="292" spans="1:11" s="7" customFormat="1" ht="19.5" hidden="1" customHeight="1" x14ac:dyDescent="0.25">
      <c r="A292" s="7">
        <f>A296*A265</f>
        <v>0</v>
      </c>
      <c r="C292" s="123" t="s">
        <v>27</v>
      </c>
      <c r="D292" s="122"/>
      <c r="E292" s="121"/>
      <c r="F292" s="120"/>
      <c r="G292" s="119"/>
    </row>
    <row r="293" spans="1:11" s="7" customFormat="1" ht="19.5" hidden="1" customHeight="1" thickBot="1" x14ac:dyDescent="0.3">
      <c r="A293" s="7">
        <f>A296*A265</f>
        <v>0</v>
      </c>
      <c r="C293" s="118" t="s">
        <v>26</v>
      </c>
      <c r="D293" s="117"/>
      <c r="E293" s="116"/>
      <c r="F293" s="115"/>
      <c r="G293" s="114"/>
    </row>
    <row r="294" spans="1:11" customFormat="1" hidden="1" x14ac:dyDescent="0.25">
      <c r="A294" s="7">
        <f>A296*A265</f>
        <v>0</v>
      </c>
      <c r="B294" s="21"/>
    </row>
    <row r="295" spans="1:11" customFormat="1" hidden="1" x14ac:dyDescent="0.25">
      <c r="A295" s="7">
        <f>A296*A265</f>
        <v>0</v>
      </c>
      <c r="B295" s="21"/>
    </row>
    <row r="296" spans="1:11" customFormat="1" hidden="1" x14ac:dyDescent="0.25">
      <c r="A296">
        <f>IF(D296&lt;&gt;"",1,0)</f>
        <v>0</v>
      </c>
      <c r="B296" s="77" t="s">
        <v>25</v>
      </c>
      <c r="C296" s="77"/>
      <c r="D296" s="76"/>
      <c r="E296" s="76"/>
      <c r="F296" s="76"/>
      <c r="G296" s="76"/>
      <c r="H296" s="76"/>
      <c r="I296" s="76"/>
      <c r="J296" s="76"/>
      <c r="K296" s="75"/>
    </row>
    <row r="297" spans="1:11" customFormat="1" hidden="1" x14ac:dyDescent="0.25">
      <c r="A297" s="7">
        <f>A296</f>
        <v>0</v>
      </c>
      <c r="B297" s="21"/>
    </row>
    <row r="298" spans="1:11" customFormat="1" ht="54.95" hidden="1" customHeight="1" thickBot="1" x14ac:dyDescent="0.3">
      <c r="A298" s="7">
        <f>A296</f>
        <v>0</v>
      </c>
      <c r="B298" s="74" t="s">
        <v>24</v>
      </c>
      <c r="C298" s="73"/>
      <c r="D298" s="72"/>
      <c r="E298" s="71" t="s">
        <v>23</v>
      </c>
      <c r="F298" s="70"/>
      <c r="G298" s="68" t="s">
        <v>22</v>
      </c>
      <c r="H298" s="69" t="s">
        <v>21</v>
      </c>
      <c r="I298" s="68" t="s">
        <v>20</v>
      </c>
      <c r="J298" s="67" t="s">
        <v>19</v>
      </c>
      <c r="K298" s="66" t="s">
        <v>18</v>
      </c>
    </row>
    <row r="299" spans="1:11" customFormat="1" ht="25.5" hidden="1" customHeight="1" x14ac:dyDescent="0.25">
      <c r="A299" s="7">
        <f>A296</f>
        <v>0</v>
      </c>
      <c r="B299" s="50" t="s">
        <v>17</v>
      </c>
      <c r="C299" s="49"/>
      <c r="D299" s="48"/>
      <c r="E299" s="113"/>
      <c r="F299" s="112"/>
      <c r="G299" s="45" t="s">
        <v>15</v>
      </c>
      <c r="H299" s="44"/>
      <c r="I299" s="43"/>
      <c r="J299" s="42" t="str">
        <f>IF(AND(H299&lt;&gt;"",I299&lt;&gt;""),H299*I299,"")</f>
        <v/>
      </c>
      <c r="K299" s="63" t="str">
        <f>IF(J299&lt;&gt;"",J299*IF($E$288&lt;&gt;"",1.2,1),"")</f>
        <v/>
      </c>
    </row>
    <row r="300" spans="1:11" customFormat="1" ht="25.5" hidden="1" customHeight="1" x14ac:dyDescent="0.25">
      <c r="A300" s="7">
        <f>A296</f>
        <v>0</v>
      </c>
      <c r="B300" s="62"/>
      <c r="C300" s="61"/>
      <c r="D300" s="60"/>
      <c r="E300" s="111"/>
      <c r="F300" s="110"/>
      <c r="G300" s="57" t="s">
        <v>15</v>
      </c>
      <c r="H300" s="56"/>
      <c r="I300" s="55"/>
      <c r="J300" s="54" t="str">
        <f>IF(AND(H300&lt;&gt;"",I300&lt;&gt;""),H300*I300,"")</f>
        <v/>
      </c>
      <c r="K300" s="53" t="str">
        <f>IF(J300&lt;&gt;"",J300*IF($E$288&lt;&gt;"",1.2,1),"")</f>
        <v/>
      </c>
    </row>
    <row r="301" spans="1:11" customFormat="1" ht="25.5" hidden="1" customHeight="1" thickBot="1" x14ac:dyDescent="0.3">
      <c r="A301" s="7">
        <f>A296</f>
        <v>0</v>
      </c>
      <c r="B301" s="40"/>
      <c r="C301" s="39"/>
      <c r="D301" s="38"/>
      <c r="E301" s="109"/>
      <c r="F301" s="108"/>
      <c r="G301" s="35" t="s">
        <v>15</v>
      </c>
      <c r="H301" s="34"/>
      <c r="I301" s="33"/>
      <c r="J301" s="32" t="str">
        <f>IF(AND(H301&lt;&gt;"",I301&lt;&gt;""),H301*I301,"")</f>
        <v/>
      </c>
      <c r="K301" s="31" t="str">
        <f>IF(J301&lt;&gt;"",J301*IF($E$288&lt;&gt;"",1.2,1),"")</f>
        <v/>
      </c>
    </row>
    <row r="302" spans="1:11" customFormat="1" ht="25.5" hidden="1" customHeight="1" x14ac:dyDescent="0.25">
      <c r="A302" s="7">
        <f>A296</f>
        <v>0</v>
      </c>
      <c r="B302" s="50" t="s">
        <v>16</v>
      </c>
      <c r="C302" s="49"/>
      <c r="D302" s="48"/>
      <c r="E302" s="113"/>
      <c r="F302" s="112"/>
      <c r="G302" s="45" t="s">
        <v>15</v>
      </c>
      <c r="H302" s="44"/>
      <c r="I302" s="43"/>
      <c r="J302" s="42" t="str">
        <f>IF(AND(H302&lt;&gt;"",I302&lt;&gt;""),H302*I302,"")</f>
        <v/>
      </c>
      <c r="K302" s="63" t="str">
        <f>IF(J302&lt;&gt;"",J302*IF($E$288&lt;&gt;"",1.2,1),"")</f>
        <v/>
      </c>
    </row>
    <row r="303" spans="1:11" customFormat="1" ht="25.5" hidden="1" customHeight="1" x14ac:dyDescent="0.25">
      <c r="A303" s="7">
        <f>A296</f>
        <v>0</v>
      </c>
      <c r="B303" s="62"/>
      <c r="C303" s="61"/>
      <c r="D303" s="60"/>
      <c r="E303" s="111"/>
      <c r="F303" s="110"/>
      <c r="G303" s="57" t="s">
        <v>15</v>
      </c>
      <c r="H303" s="56"/>
      <c r="I303" s="55"/>
      <c r="J303" s="54" t="str">
        <f>IF(AND(H303&lt;&gt;"",I303&lt;&gt;""),H303*I303,"")</f>
        <v/>
      </c>
      <c r="K303" s="53" t="str">
        <f>IF(J303&lt;&gt;"",J303*IF($E$288&lt;&gt;"",1.2,1),"")</f>
        <v/>
      </c>
    </row>
    <row r="304" spans="1:11" customFormat="1" ht="25.5" hidden="1" customHeight="1" thickBot="1" x14ac:dyDescent="0.3">
      <c r="A304" s="7">
        <f>A296</f>
        <v>0</v>
      </c>
      <c r="B304" s="40"/>
      <c r="C304" s="39"/>
      <c r="D304" s="38"/>
      <c r="E304" s="109"/>
      <c r="F304" s="108"/>
      <c r="G304" s="35" t="s">
        <v>15</v>
      </c>
      <c r="H304" s="34"/>
      <c r="I304" s="33"/>
      <c r="J304" s="32" t="str">
        <f>IF(AND(H304&lt;&gt;"",I304&lt;&gt;""),H304*I304,"")</f>
        <v/>
      </c>
      <c r="K304" s="31" t="str">
        <f>IF(J304&lt;&gt;"",J304*IF($E$288&lt;&gt;"",1.2,1),"")</f>
        <v/>
      </c>
    </row>
    <row r="305" spans="1:13" customFormat="1" ht="25.5" hidden="1" customHeight="1" x14ac:dyDescent="0.25">
      <c r="A305" s="7">
        <f>A296</f>
        <v>0</v>
      </c>
      <c r="B305" s="50" t="s">
        <v>14</v>
      </c>
      <c r="C305" s="49"/>
      <c r="D305" s="48" t="s">
        <v>13</v>
      </c>
      <c r="E305" s="107" t="s">
        <v>11</v>
      </c>
      <c r="F305" s="106"/>
      <c r="G305" s="45" t="s">
        <v>11</v>
      </c>
      <c r="H305" s="44"/>
      <c r="I305" s="43">
        <v>1</v>
      </c>
      <c r="J305" s="42" t="str">
        <f>IF(AND(H305&lt;&gt;"",I305&lt;&gt;""),H305*I305,"")</f>
        <v/>
      </c>
      <c r="K305" s="63" t="str">
        <f>IF(J305&lt;&gt;"",J305*IF($E$288&lt;&gt;"",1.2,1),"")</f>
        <v/>
      </c>
    </row>
    <row r="306" spans="1:13" customFormat="1" ht="25.5" hidden="1" customHeight="1" thickBot="1" x14ac:dyDescent="0.3">
      <c r="A306" s="7">
        <f>A296</f>
        <v>0</v>
      </c>
      <c r="B306" s="40"/>
      <c r="C306" s="39"/>
      <c r="D306" s="38" t="s">
        <v>12</v>
      </c>
      <c r="E306" s="105" t="s">
        <v>11</v>
      </c>
      <c r="F306" s="104"/>
      <c r="G306" s="35" t="s">
        <v>11</v>
      </c>
      <c r="H306" s="34"/>
      <c r="I306" s="33">
        <v>1</v>
      </c>
      <c r="J306" s="32" t="str">
        <f>IF(AND(H306&lt;&gt;"",I306&lt;&gt;""),H306*I306,"")</f>
        <v/>
      </c>
      <c r="K306" s="31" t="str">
        <f>IF(J306&lt;&gt;"",J306*IF($E$288&lt;&gt;"",1.2,1),"")</f>
        <v/>
      </c>
    </row>
    <row r="307" spans="1:13" customFormat="1" ht="25.5" hidden="1" customHeight="1" thickBot="1" x14ac:dyDescent="0.3">
      <c r="A307" s="7">
        <f>A296</f>
        <v>0</v>
      </c>
      <c r="B307" s="30"/>
      <c r="C307" s="29"/>
      <c r="D307" s="29"/>
      <c r="E307" s="29"/>
      <c r="F307" s="29"/>
      <c r="G307" s="29"/>
      <c r="H307" s="28"/>
      <c r="I307" s="28" t="s">
        <v>10</v>
      </c>
      <c r="J307" s="27" t="str">
        <f>IF(SUM(J299:J306)&gt;0,SUM(J299:J306),"")</f>
        <v/>
      </c>
      <c r="K307" s="27" t="str">
        <f>IF(SUM(K299:K306)&gt;0,SUM(K299:K306),"")</f>
        <v/>
      </c>
    </row>
    <row r="308" spans="1:13" customFormat="1" hidden="1" x14ac:dyDescent="0.25">
      <c r="A308" s="7">
        <f>A296</f>
        <v>0</v>
      </c>
      <c r="B308" s="26" t="s">
        <v>9</v>
      </c>
    </row>
    <row r="309" spans="1:13" customFormat="1" hidden="1" x14ac:dyDescent="0.25">
      <c r="A309" s="7">
        <f>A296</f>
        <v>0</v>
      </c>
      <c r="B309" s="21"/>
    </row>
    <row r="310" spans="1:13" customFormat="1" hidden="1" x14ac:dyDescent="0.25">
      <c r="A310" s="7">
        <f>A296</f>
        <v>0</v>
      </c>
      <c r="B310" s="21"/>
    </row>
    <row r="311" spans="1:13" customFormat="1" ht="15" hidden="1" customHeight="1" x14ac:dyDescent="0.25">
      <c r="A311" s="7">
        <f>A296*IF([1]summary!$K$24="",1,0)</f>
        <v>0</v>
      </c>
      <c r="B311" s="21"/>
      <c r="C311" s="25" t="str">
        <f>$C$37</f>
        <v>Týmto zároveň potvrdzujeme, že nami predložená ponuka zodpovedá cenám obvyklým v danom mieste a čase.</v>
      </c>
      <c r="D311" s="25"/>
      <c r="E311" s="25"/>
      <c r="F311" s="25"/>
      <c r="G311" s="25"/>
      <c r="H311" s="25"/>
      <c r="I311" s="25"/>
      <c r="J311" s="25"/>
    </row>
    <row r="312" spans="1:13" customFormat="1" hidden="1" x14ac:dyDescent="0.25">
      <c r="A312" s="7">
        <f>A311</f>
        <v>0</v>
      </c>
      <c r="B312" s="21"/>
    </row>
    <row r="313" spans="1:13" customFormat="1" hidden="1" x14ac:dyDescent="0.25">
      <c r="A313" s="7">
        <f>A311</f>
        <v>0</v>
      </c>
      <c r="B313" s="21"/>
    </row>
    <row r="314" spans="1:13" customFormat="1" hidden="1" x14ac:dyDescent="0.25">
      <c r="A314" s="7">
        <f>A296*IF([1]summary!$F$12='Príloha č. 2'!M314,1,0)</f>
        <v>0</v>
      </c>
      <c r="B314" s="24" t="s">
        <v>36</v>
      </c>
      <c r="C314" s="24"/>
      <c r="D314" s="24"/>
      <c r="E314" s="24"/>
      <c r="F314" s="24"/>
      <c r="G314" s="24"/>
      <c r="H314" s="24"/>
      <c r="I314" s="24"/>
      <c r="J314" s="24"/>
      <c r="K314" s="24"/>
      <c r="M314" s="23" t="s">
        <v>7</v>
      </c>
    </row>
    <row r="315" spans="1:13" customFormat="1" hidden="1" x14ac:dyDescent="0.25">
      <c r="A315" s="7">
        <f>A314</f>
        <v>0</v>
      </c>
      <c r="B315" s="21"/>
    </row>
    <row r="316" spans="1:13" customFormat="1" ht="15" hidden="1" customHeight="1" x14ac:dyDescent="0.25">
      <c r="A316" s="7">
        <f>A314</f>
        <v>0</v>
      </c>
      <c r="B316" s="22" t="s">
        <v>6</v>
      </c>
      <c r="C316" s="22"/>
      <c r="D316" s="22"/>
      <c r="E316" s="22"/>
      <c r="F316" s="22"/>
      <c r="G316" s="22"/>
      <c r="H316" s="22"/>
      <c r="I316" s="22"/>
      <c r="J316" s="22"/>
      <c r="K316" s="22"/>
    </row>
    <row r="317" spans="1:13" customFormat="1" hidden="1" x14ac:dyDescent="0.25">
      <c r="A317" s="7">
        <f>A314</f>
        <v>0</v>
      </c>
      <c r="B317" s="21"/>
    </row>
    <row r="318" spans="1:13" customFormat="1" hidden="1" x14ac:dyDescent="0.25">
      <c r="A318" s="7">
        <f>A314</f>
        <v>0</v>
      </c>
      <c r="B318" s="21"/>
    </row>
    <row r="319" spans="1:13" customFormat="1" hidden="1" x14ac:dyDescent="0.25">
      <c r="A319" s="7">
        <f>A320</f>
        <v>0</v>
      </c>
      <c r="B319" s="21"/>
    </row>
    <row r="320" spans="1:13" customFormat="1" hidden="1" x14ac:dyDescent="0.25">
      <c r="A320" s="7">
        <f>A296*IF([1]summary!$K$24="",IF([1]summary!$J$20="všetky predmety spolu",0,1),IF([1]summary!$E$58="cenové ponuky komplexne",0,1))</f>
        <v>0</v>
      </c>
      <c r="B320" s="21"/>
      <c r="C320" s="20" t="s">
        <v>4</v>
      </c>
      <c r="D320" s="19"/>
    </row>
    <row r="321" spans="1:13" s="14" customFormat="1" hidden="1" x14ac:dyDescent="0.25">
      <c r="A321" s="7">
        <f>A320</f>
        <v>0</v>
      </c>
      <c r="C321" s="20"/>
    </row>
    <row r="322" spans="1:13" s="14" customFormat="1" ht="15" hidden="1" customHeight="1" x14ac:dyDescent="0.25">
      <c r="A322" s="7">
        <f>A320</f>
        <v>0</v>
      </c>
      <c r="C322" s="20" t="s">
        <v>3</v>
      </c>
      <c r="D322" s="19"/>
      <c r="G322" s="18"/>
      <c r="H322" s="18"/>
      <c r="I322" s="18"/>
      <c r="J322" s="18"/>
      <c r="K322" s="18"/>
    </row>
    <row r="323" spans="1:13" s="14" customFormat="1" hidden="1" x14ac:dyDescent="0.25">
      <c r="A323" s="7">
        <f>A320</f>
        <v>0</v>
      </c>
      <c r="F323" s="16"/>
      <c r="G323" s="17" t="str">
        <f>"podpis a pečiatka "&amp;IF([1]summary!$K$24="","navrhovateľa","dodávateľa")</f>
        <v>podpis a pečiatka dodávateľa</v>
      </c>
      <c r="H323" s="17"/>
      <c r="I323" s="17"/>
      <c r="J323" s="17"/>
      <c r="K323" s="17"/>
    </row>
    <row r="324" spans="1:13" s="14" customFormat="1" hidden="1" x14ac:dyDescent="0.25">
      <c r="A324" s="7">
        <f>A320</f>
        <v>0</v>
      </c>
      <c r="F324" s="16"/>
      <c r="G324" s="15"/>
      <c r="H324" s="15"/>
      <c r="I324" s="15"/>
      <c r="J324" s="15"/>
      <c r="K324" s="15"/>
    </row>
    <row r="325" spans="1:13" customFormat="1" ht="15" hidden="1" customHeight="1" x14ac:dyDescent="0.25">
      <c r="A325" s="7">
        <f>A320*IF([1]summary!$K$24="",1,0)</f>
        <v>0</v>
      </c>
      <c r="B325" s="6" t="s">
        <v>5</v>
      </c>
      <c r="C325" s="6"/>
      <c r="D325" s="6"/>
      <c r="E325" s="6"/>
      <c r="F325" s="6"/>
      <c r="G325" s="6"/>
      <c r="H325" s="6"/>
      <c r="I325" s="6"/>
      <c r="J325" s="6"/>
      <c r="K325" s="6"/>
      <c r="L325" s="5"/>
    </row>
    <row r="326" spans="1:13" customFormat="1" hidden="1" x14ac:dyDescent="0.25">
      <c r="A326" s="7">
        <f>A325</f>
        <v>0</v>
      </c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5"/>
    </row>
    <row r="327" spans="1:13" customFormat="1" ht="15" hidden="1" customHeight="1" x14ac:dyDescent="0.25">
      <c r="A327" s="7">
        <f>A320*IF(A325=1,0,1)</f>
        <v>0</v>
      </c>
      <c r="B327" s="6" t="s">
        <v>0</v>
      </c>
      <c r="C327" s="6"/>
      <c r="D327" s="6"/>
      <c r="E327" s="6"/>
      <c r="F327" s="6"/>
      <c r="G327" s="6"/>
      <c r="H327" s="6"/>
      <c r="I327" s="6"/>
      <c r="J327" s="6"/>
      <c r="K327" s="6"/>
      <c r="L327" s="5"/>
    </row>
    <row r="328" spans="1:13" customFormat="1" hidden="1" x14ac:dyDescent="0.25">
      <c r="A328" s="7">
        <f>A327</f>
        <v>0</v>
      </c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5"/>
    </row>
    <row r="329" spans="1:13" s="7" customFormat="1" ht="21" hidden="1" x14ac:dyDescent="0.25">
      <c r="A329" s="7">
        <f>A351*A320*IF(J329="",0,1)</f>
        <v>0</v>
      </c>
      <c r="B329" s="103"/>
      <c r="C329" s="102"/>
      <c r="D329" s="102"/>
      <c r="E329" s="102"/>
      <c r="F329" s="102"/>
      <c r="G329" s="102"/>
      <c r="H329" s="102"/>
      <c r="I329" s="102"/>
      <c r="J329" s="101" t="str">
        <f>$J$4</f>
        <v/>
      </c>
      <c r="K329" s="101"/>
    </row>
    <row r="330" spans="1:13" s="7" customFormat="1" ht="23.25" hidden="1" customHeight="1" x14ac:dyDescent="0.25">
      <c r="A330" s="7">
        <f>A351*A320</f>
        <v>0</v>
      </c>
      <c r="B330" s="99" t="str">
        <f>$B$5</f>
        <v>Kúpna zmluva – Príloha č. 2:</v>
      </c>
      <c r="C330" s="99"/>
      <c r="D330" s="99"/>
      <c r="E330" s="99"/>
      <c r="F330" s="99"/>
      <c r="G330" s="99"/>
      <c r="H330" s="99"/>
      <c r="I330" s="99"/>
      <c r="J330" s="99"/>
      <c r="K330" s="99"/>
      <c r="M330" s="23"/>
    </row>
    <row r="331" spans="1:13" s="7" customFormat="1" hidden="1" x14ac:dyDescent="0.25">
      <c r="A331" s="7">
        <f>A351*A320</f>
        <v>0</v>
      </c>
      <c r="B331" s="100"/>
      <c r="C331" s="100"/>
      <c r="D331" s="100"/>
      <c r="E331" s="100"/>
      <c r="F331" s="100"/>
      <c r="G331" s="100"/>
      <c r="H331" s="100"/>
      <c r="I331" s="100"/>
      <c r="J331" s="100"/>
      <c r="K331" s="100"/>
      <c r="M331" s="23"/>
    </row>
    <row r="332" spans="1:13" s="7" customFormat="1" ht="23.25" hidden="1" customHeight="1" x14ac:dyDescent="0.25">
      <c r="A332" s="7">
        <f>A351*A320</f>
        <v>0</v>
      </c>
      <c r="B332" s="99" t="str">
        <f>$B$7</f>
        <v>Cena dodávaného predmetu zákazky</v>
      </c>
      <c r="C332" s="99"/>
      <c r="D332" s="99"/>
      <c r="E332" s="99"/>
      <c r="F332" s="99"/>
      <c r="G332" s="99"/>
      <c r="H332" s="99"/>
      <c r="I332" s="99"/>
      <c r="J332" s="99"/>
      <c r="K332" s="99"/>
      <c r="M332" s="23"/>
    </row>
    <row r="333" spans="1:13" customFormat="1" hidden="1" x14ac:dyDescent="0.25">
      <c r="A333" s="7">
        <f>A351*A320</f>
        <v>0</v>
      </c>
      <c r="B333" s="21"/>
    </row>
    <row r="334" spans="1:13" customFormat="1" ht="15" hidden="1" customHeight="1" x14ac:dyDescent="0.25">
      <c r="A334" s="7">
        <f>A351*A320</f>
        <v>0</v>
      </c>
      <c r="B334" s="22" t="str">
        <f>$B$9</f>
        <v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zákazky a tieto požiadavky sme zahrnuli do predloženej ponuky.</v>
      </c>
      <c r="C334" s="98"/>
      <c r="D334" s="98"/>
      <c r="E334" s="98"/>
      <c r="F334" s="98"/>
      <c r="G334" s="98"/>
      <c r="H334" s="98"/>
      <c r="I334" s="98"/>
      <c r="J334" s="98"/>
      <c r="K334" s="98"/>
    </row>
    <row r="335" spans="1:13" customFormat="1" hidden="1" x14ac:dyDescent="0.25">
      <c r="A335" s="7">
        <f>A351*A320</f>
        <v>0</v>
      </c>
      <c r="B335" s="98"/>
      <c r="C335" s="98"/>
      <c r="D335" s="98"/>
      <c r="E335" s="98"/>
      <c r="F335" s="98"/>
      <c r="G335" s="98"/>
      <c r="H335" s="98"/>
      <c r="I335" s="98"/>
      <c r="J335" s="98"/>
      <c r="K335" s="98"/>
    </row>
    <row r="336" spans="1:13" customFormat="1" hidden="1" x14ac:dyDescent="0.25">
      <c r="A336" s="7">
        <f>A351*A320</f>
        <v>0</v>
      </c>
      <c r="B336" s="98"/>
      <c r="C336" s="98"/>
      <c r="D336" s="98"/>
      <c r="E336" s="98"/>
      <c r="F336" s="98"/>
      <c r="G336" s="98"/>
      <c r="H336" s="98"/>
      <c r="I336" s="98"/>
      <c r="J336" s="98"/>
      <c r="K336" s="98"/>
    </row>
    <row r="337" spans="1:11" customFormat="1" hidden="1" x14ac:dyDescent="0.25">
      <c r="A337" s="7">
        <f>A351*A320</f>
        <v>0</v>
      </c>
      <c r="B337" s="21"/>
    </row>
    <row r="338" spans="1:11" s="7" customFormat="1" ht="19.5" hidden="1" customHeight="1" thickBot="1" x14ac:dyDescent="0.3">
      <c r="A338" s="7">
        <f>A351*A320</f>
        <v>0</v>
      </c>
      <c r="C338" s="133" t="str">
        <f>"Identifikačné údaje "&amp;IF([1]summary!$K$24="","navrhovateľa:","dodávateľa:")</f>
        <v>Identifikačné údaje dodávateľa:</v>
      </c>
      <c r="D338" s="132"/>
      <c r="E338" s="132"/>
      <c r="F338" s="132"/>
      <c r="G338" s="131"/>
    </row>
    <row r="339" spans="1:11" s="7" customFormat="1" ht="19.5" hidden="1" customHeight="1" x14ac:dyDescent="0.25">
      <c r="A339" s="7">
        <f>A351*A320</f>
        <v>0</v>
      </c>
      <c r="C339" s="130" t="s">
        <v>35</v>
      </c>
      <c r="D339" s="129"/>
      <c r="E339" s="128"/>
      <c r="F339" s="127"/>
      <c r="G339" s="126"/>
    </row>
    <row r="340" spans="1:11" s="7" customFormat="1" ht="39" hidden="1" customHeight="1" x14ac:dyDescent="0.25">
      <c r="A340" s="7">
        <f>A351*A320</f>
        <v>0</v>
      </c>
      <c r="C340" s="125" t="s">
        <v>34</v>
      </c>
      <c r="D340" s="124"/>
      <c r="E340" s="121"/>
      <c r="F340" s="120"/>
      <c r="G340" s="119"/>
    </row>
    <row r="341" spans="1:11" s="7" customFormat="1" ht="19.5" hidden="1" customHeight="1" x14ac:dyDescent="0.25">
      <c r="A341" s="7">
        <f>A351*A320</f>
        <v>0</v>
      </c>
      <c r="C341" s="123" t="s">
        <v>33</v>
      </c>
      <c r="D341" s="122"/>
      <c r="E341" s="121"/>
      <c r="F341" s="120"/>
      <c r="G341" s="119"/>
    </row>
    <row r="342" spans="1:11" s="7" customFormat="1" ht="19.5" hidden="1" customHeight="1" x14ac:dyDescent="0.25">
      <c r="A342" s="7">
        <f>A351*A320</f>
        <v>0</v>
      </c>
      <c r="C342" s="123" t="s">
        <v>32</v>
      </c>
      <c r="D342" s="122"/>
      <c r="E342" s="121"/>
      <c r="F342" s="120"/>
      <c r="G342" s="119"/>
    </row>
    <row r="343" spans="1:11" s="7" customFormat="1" ht="19.5" hidden="1" customHeight="1" x14ac:dyDescent="0.25">
      <c r="A343" s="7">
        <f>A351*A320</f>
        <v>0</v>
      </c>
      <c r="C343" s="123" t="s">
        <v>31</v>
      </c>
      <c r="D343" s="122"/>
      <c r="E343" s="121"/>
      <c r="F343" s="120"/>
      <c r="G343" s="119"/>
    </row>
    <row r="344" spans="1:11" s="7" customFormat="1" ht="19.5" hidden="1" customHeight="1" x14ac:dyDescent="0.25">
      <c r="A344" s="7">
        <f>A351*A320</f>
        <v>0</v>
      </c>
      <c r="C344" s="123" t="s">
        <v>30</v>
      </c>
      <c r="D344" s="122"/>
      <c r="E344" s="121"/>
      <c r="F344" s="120"/>
      <c r="G344" s="119"/>
    </row>
    <row r="345" spans="1:11" s="7" customFormat="1" ht="19.5" hidden="1" customHeight="1" x14ac:dyDescent="0.25">
      <c r="A345" s="7">
        <f>A351*A320</f>
        <v>0</v>
      </c>
      <c r="C345" s="123" t="s">
        <v>29</v>
      </c>
      <c r="D345" s="122"/>
      <c r="E345" s="121"/>
      <c r="F345" s="120"/>
      <c r="G345" s="119"/>
    </row>
    <row r="346" spans="1:11" s="7" customFormat="1" ht="19.5" hidden="1" customHeight="1" x14ac:dyDescent="0.25">
      <c r="A346" s="7">
        <f>A351*A320</f>
        <v>0</v>
      </c>
      <c r="C346" s="123" t="s">
        <v>28</v>
      </c>
      <c r="D346" s="122"/>
      <c r="E346" s="121"/>
      <c r="F346" s="120"/>
      <c r="G346" s="119"/>
    </row>
    <row r="347" spans="1:11" s="7" customFormat="1" ht="19.5" hidden="1" customHeight="1" x14ac:dyDescent="0.25">
      <c r="A347" s="7">
        <f>A351*A320</f>
        <v>0</v>
      </c>
      <c r="C347" s="123" t="s">
        <v>27</v>
      </c>
      <c r="D347" s="122"/>
      <c r="E347" s="121"/>
      <c r="F347" s="120"/>
      <c r="G347" s="119"/>
    </row>
    <row r="348" spans="1:11" s="7" customFormat="1" ht="19.5" hidden="1" customHeight="1" thickBot="1" x14ac:dyDescent="0.3">
      <c r="A348" s="7">
        <f>A351*A320</f>
        <v>0</v>
      </c>
      <c r="C348" s="118" t="s">
        <v>26</v>
      </c>
      <c r="D348" s="117"/>
      <c r="E348" s="116"/>
      <c r="F348" s="115"/>
      <c r="G348" s="114"/>
    </row>
    <row r="349" spans="1:11" customFormat="1" hidden="1" x14ac:dyDescent="0.25">
      <c r="A349" s="7">
        <f>A351*A320</f>
        <v>0</v>
      </c>
      <c r="B349" s="21"/>
    </row>
    <row r="350" spans="1:11" customFormat="1" hidden="1" x14ac:dyDescent="0.25">
      <c r="A350" s="7">
        <f>A351*A320</f>
        <v>0</v>
      </c>
      <c r="B350" s="21"/>
    </row>
    <row r="351" spans="1:11" customFormat="1" hidden="1" x14ac:dyDescent="0.25">
      <c r="A351">
        <f>IF(D351&lt;&gt;"",1,0)</f>
        <v>0</v>
      </c>
      <c r="B351" s="77" t="s">
        <v>25</v>
      </c>
      <c r="C351" s="77"/>
      <c r="D351" s="76"/>
      <c r="E351" s="76"/>
      <c r="F351" s="76"/>
      <c r="G351" s="76"/>
      <c r="H351" s="76"/>
      <c r="I351" s="76"/>
      <c r="J351" s="76"/>
      <c r="K351" s="75"/>
    </row>
    <row r="352" spans="1:11" customFormat="1" hidden="1" x14ac:dyDescent="0.25">
      <c r="A352" s="7">
        <f>A351</f>
        <v>0</v>
      </c>
      <c r="B352" s="21"/>
    </row>
    <row r="353" spans="1:11" customFormat="1" ht="54.95" hidden="1" customHeight="1" thickBot="1" x14ac:dyDescent="0.3">
      <c r="A353" s="7">
        <f>A351</f>
        <v>0</v>
      </c>
      <c r="B353" s="74" t="s">
        <v>24</v>
      </c>
      <c r="C353" s="73"/>
      <c r="D353" s="72"/>
      <c r="E353" s="71" t="s">
        <v>23</v>
      </c>
      <c r="F353" s="70"/>
      <c r="G353" s="68" t="s">
        <v>22</v>
      </c>
      <c r="H353" s="69" t="s">
        <v>21</v>
      </c>
      <c r="I353" s="68" t="s">
        <v>20</v>
      </c>
      <c r="J353" s="67" t="s">
        <v>19</v>
      </c>
      <c r="K353" s="66" t="s">
        <v>18</v>
      </c>
    </row>
    <row r="354" spans="1:11" customFormat="1" ht="25.5" hidden="1" customHeight="1" x14ac:dyDescent="0.25">
      <c r="A354" s="7">
        <f>A351</f>
        <v>0</v>
      </c>
      <c r="B354" s="50" t="s">
        <v>17</v>
      </c>
      <c r="C354" s="49"/>
      <c r="D354" s="48"/>
      <c r="E354" s="113"/>
      <c r="F354" s="112"/>
      <c r="G354" s="45" t="s">
        <v>15</v>
      </c>
      <c r="H354" s="44"/>
      <c r="I354" s="43"/>
      <c r="J354" s="42" t="str">
        <f>IF(AND(H354&lt;&gt;"",I354&lt;&gt;""),H354*I354,"")</f>
        <v/>
      </c>
      <c r="K354" s="63" t="str">
        <f>IF(J354&lt;&gt;"",J354*IF($E$343&lt;&gt;"",1.2,1),"")</f>
        <v/>
      </c>
    </row>
    <row r="355" spans="1:11" customFormat="1" ht="25.5" hidden="1" customHeight="1" x14ac:dyDescent="0.25">
      <c r="A355" s="7">
        <f>A351</f>
        <v>0</v>
      </c>
      <c r="B355" s="62"/>
      <c r="C355" s="61"/>
      <c r="D355" s="60"/>
      <c r="E355" s="111"/>
      <c r="F355" s="110"/>
      <c r="G355" s="57" t="s">
        <v>15</v>
      </c>
      <c r="H355" s="56"/>
      <c r="I355" s="55"/>
      <c r="J355" s="54" t="str">
        <f>IF(AND(H355&lt;&gt;"",I355&lt;&gt;""),H355*I355,"")</f>
        <v/>
      </c>
      <c r="K355" s="53" t="str">
        <f>IF(J355&lt;&gt;"",J355*IF($E$343&lt;&gt;"",1.2,1),"")</f>
        <v/>
      </c>
    </row>
    <row r="356" spans="1:11" customFormat="1" ht="25.5" hidden="1" customHeight="1" thickBot="1" x14ac:dyDescent="0.3">
      <c r="A356" s="7">
        <f>A351</f>
        <v>0</v>
      </c>
      <c r="B356" s="40"/>
      <c r="C356" s="39"/>
      <c r="D356" s="38"/>
      <c r="E356" s="109"/>
      <c r="F356" s="108"/>
      <c r="G356" s="35" t="s">
        <v>15</v>
      </c>
      <c r="H356" s="34"/>
      <c r="I356" s="33"/>
      <c r="J356" s="32" t="str">
        <f>IF(AND(H356&lt;&gt;"",I356&lt;&gt;""),H356*I356,"")</f>
        <v/>
      </c>
      <c r="K356" s="31" t="str">
        <f>IF(J356&lt;&gt;"",J356*IF($E$343&lt;&gt;"",1.2,1),"")</f>
        <v/>
      </c>
    </row>
    <row r="357" spans="1:11" customFormat="1" ht="25.5" hidden="1" customHeight="1" x14ac:dyDescent="0.25">
      <c r="A357" s="7">
        <f>A351</f>
        <v>0</v>
      </c>
      <c r="B357" s="50" t="s">
        <v>16</v>
      </c>
      <c r="C357" s="49"/>
      <c r="D357" s="48"/>
      <c r="E357" s="113"/>
      <c r="F357" s="112"/>
      <c r="G357" s="45" t="s">
        <v>15</v>
      </c>
      <c r="H357" s="44"/>
      <c r="I357" s="43"/>
      <c r="J357" s="42" t="str">
        <f>IF(AND(H357&lt;&gt;"",I357&lt;&gt;""),H357*I357,"")</f>
        <v/>
      </c>
      <c r="K357" s="63" t="str">
        <f>IF(J357&lt;&gt;"",J357*IF($E$343&lt;&gt;"",1.2,1),"")</f>
        <v/>
      </c>
    </row>
    <row r="358" spans="1:11" customFormat="1" ht="25.5" hidden="1" customHeight="1" x14ac:dyDescent="0.25">
      <c r="A358" s="7">
        <f>A351</f>
        <v>0</v>
      </c>
      <c r="B358" s="62"/>
      <c r="C358" s="61"/>
      <c r="D358" s="60"/>
      <c r="E358" s="111"/>
      <c r="F358" s="110"/>
      <c r="G358" s="57" t="s">
        <v>15</v>
      </c>
      <c r="H358" s="56"/>
      <c r="I358" s="55"/>
      <c r="J358" s="54" t="str">
        <f>IF(AND(H358&lt;&gt;"",I358&lt;&gt;""),H358*I358,"")</f>
        <v/>
      </c>
      <c r="K358" s="53" t="str">
        <f>IF(J358&lt;&gt;"",J358*IF($E$343&lt;&gt;"",1.2,1),"")</f>
        <v/>
      </c>
    </row>
    <row r="359" spans="1:11" customFormat="1" ht="25.5" hidden="1" customHeight="1" thickBot="1" x14ac:dyDescent="0.3">
      <c r="A359" s="7">
        <f>A351</f>
        <v>0</v>
      </c>
      <c r="B359" s="40"/>
      <c r="C359" s="39"/>
      <c r="D359" s="38"/>
      <c r="E359" s="109"/>
      <c r="F359" s="108"/>
      <c r="G359" s="35" t="s">
        <v>15</v>
      </c>
      <c r="H359" s="34"/>
      <c r="I359" s="33"/>
      <c r="J359" s="32" t="str">
        <f>IF(AND(H359&lt;&gt;"",I359&lt;&gt;""),H359*I359,"")</f>
        <v/>
      </c>
      <c r="K359" s="31" t="str">
        <f>IF(J359&lt;&gt;"",J359*IF($E$343&lt;&gt;"",1.2,1),"")</f>
        <v/>
      </c>
    </row>
    <row r="360" spans="1:11" customFormat="1" ht="25.5" hidden="1" customHeight="1" x14ac:dyDescent="0.25">
      <c r="A360" s="7">
        <f>A351</f>
        <v>0</v>
      </c>
      <c r="B360" s="50" t="s">
        <v>14</v>
      </c>
      <c r="C360" s="49"/>
      <c r="D360" s="48" t="s">
        <v>13</v>
      </c>
      <c r="E360" s="107" t="s">
        <v>11</v>
      </c>
      <c r="F360" s="106"/>
      <c r="G360" s="45" t="s">
        <v>11</v>
      </c>
      <c r="H360" s="44"/>
      <c r="I360" s="43">
        <v>1</v>
      </c>
      <c r="J360" s="42" t="str">
        <f>IF(AND(H360&lt;&gt;"",I360&lt;&gt;""),H360*I360,"")</f>
        <v/>
      </c>
      <c r="K360" s="63" t="str">
        <f>IF(J360&lt;&gt;"",J360*IF($E$343&lt;&gt;"",1.2,1),"")</f>
        <v/>
      </c>
    </row>
    <row r="361" spans="1:11" customFormat="1" ht="25.5" hidden="1" customHeight="1" thickBot="1" x14ac:dyDescent="0.3">
      <c r="A361" s="7">
        <f>A351</f>
        <v>0</v>
      </c>
      <c r="B361" s="40"/>
      <c r="C361" s="39"/>
      <c r="D361" s="38" t="s">
        <v>12</v>
      </c>
      <c r="E361" s="105" t="s">
        <v>11</v>
      </c>
      <c r="F361" s="104"/>
      <c r="G361" s="35" t="s">
        <v>11</v>
      </c>
      <c r="H361" s="34"/>
      <c r="I361" s="33">
        <v>1</v>
      </c>
      <c r="J361" s="32" t="str">
        <f>IF(AND(H361&lt;&gt;"",I361&lt;&gt;""),H361*I361,"")</f>
        <v/>
      </c>
      <c r="K361" s="31" t="str">
        <f>IF(J361&lt;&gt;"",J361*IF($E$343&lt;&gt;"",1.2,1),"")</f>
        <v/>
      </c>
    </row>
    <row r="362" spans="1:11" customFormat="1" ht="25.5" hidden="1" customHeight="1" thickBot="1" x14ac:dyDescent="0.3">
      <c r="A362" s="7">
        <f>A351</f>
        <v>0</v>
      </c>
      <c r="B362" s="30"/>
      <c r="C362" s="29"/>
      <c r="D362" s="29"/>
      <c r="E362" s="29"/>
      <c r="F362" s="29"/>
      <c r="G362" s="29"/>
      <c r="H362" s="28"/>
      <c r="I362" s="28" t="s">
        <v>10</v>
      </c>
      <c r="J362" s="27" t="str">
        <f>IF(SUM(J354:J361)&gt;0,SUM(J354:J361),"")</f>
        <v/>
      </c>
      <c r="K362" s="27" t="str">
        <f>IF(SUM(K354:K361)&gt;0,SUM(K354:K361),"")</f>
        <v/>
      </c>
    </row>
    <row r="363" spans="1:11" customFormat="1" hidden="1" x14ac:dyDescent="0.25">
      <c r="A363" s="7">
        <f>A351</f>
        <v>0</v>
      </c>
      <c r="B363" s="26" t="s">
        <v>9</v>
      </c>
    </row>
    <row r="364" spans="1:11" customFormat="1" hidden="1" x14ac:dyDescent="0.25">
      <c r="A364" s="7">
        <f>A351</f>
        <v>0</v>
      </c>
      <c r="B364" s="21"/>
    </row>
    <row r="365" spans="1:11" customFormat="1" hidden="1" x14ac:dyDescent="0.25">
      <c r="A365" s="7">
        <f>A351</f>
        <v>0</v>
      </c>
      <c r="B365" s="21"/>
    </row>
    <row r="366" spans="1:11" customFormat="1" ht="15" hidden="1" customHeight="1" x14ac:dyDescent="0.25">
      <c r="A366" s="7">
        <f>A351*IF([1]summary!$K$24="",1,0)</f>
        <v>0</v>
      </c>
      <c r="B366" s="21"/>
      <c r="C366" s="25" t="str">
        <f>$C$37</f>
        <v>Týmto zároveň potvrdzujeme, že nami predložená ponuka zodpovedá cenám obvyklým v danom mieste a čase.</v>
      </c>
      <c r="D366" s="25"/>
      <c r="E366" s="25"/>
      <c r="F366" s="25"/>
      <c r="G366" s="25"/>
      <c r="H366" s="25"/>
      <c r="I366" s="25"/>
      <c r="J366" s="25"/>
    </row>
    <row r="367" spans="1:11" customFormat="1" hidden="1" x14ac:dyDescent="0.25">
      <c r="A367" s="7">
        <f>A366</f>
        <v>0</v>
      </c>
      <c r="B367" s="21"/>
    </row>
    <row r="368" spans="1:11" customFormat="1" hidden="1" x14ac:dyDescent="0.25">
      <c r="A368" s="7">
        <f>A366</f>
        <v>0</v>
      </c>
      <c r="B368" s="21"/>
    </row>
    <row r="369" spans="1:13" customFormat="1" hidden="1" x14ac:dyDescent="0.25">
      <c r="A369" s="7">
        <f>A351*IF([1]summary!$F$12='Príloha č. 2'!M369,1,0)</f>
        <v>0</v>
      </c>
      <c r="B369" s="24" t="s">
        <v>36</v>
      </c>
      <c r="C369" s="24"/>
      <c r="D369" s="24"/>
      <c r="E369" s="24"/>
      <c r="F369" s="24"/>
      <c r="G369" s="24"/>
      <c r="H369" s="24"/>
      <c r="I369" s="24"/>
      <c r="J369" s="24"/>
      <c r="K369" s="24"/>
      <c r="M369" s="23" t="s">
        <v>7</v>
      </c>
    </row>
    <row r="370" spans="1:13" customFormat="1" hidden="1" x14ac:dyDescent="0.25">
      <c r="A370" s="7">
        <f>A369</f>
        <v>0</v>
      </c>
      <c r="B370" s="21"/>
    </row>
    <row r="371" spans="1:13" customFormat="1" ht="15" hidden="1" customHeight="1" x14ac:dyDescent="0.25">
      <c r="A371" s="7">
        <f>A369</f>
        <v>0</v>
      </c>
      <c r="B371" s="22" t="s">
        <v>6</v>
      </c>
      <c r="C371" s="22"/>
      <c r="D371" s="22"/>
      <c r="E371" s="22"/>
      <c r="F371" s="22"/>
      <c r="G371" s="22"/>
      <c r="H371" s="22"/>
      <c r="I371" s="22"/>
      <c r="J371" s="22"/>
      <c r="K371" s="22"/>
    </row>
    <row r="372" spans="1:13" customFormat="1" hidden="1" x14ac:dyDescent="0.25">
      <c r="A372" s="7">
        <f>A369</f>
        <v>0</v>
      </c>
      <c r="B372" s="21"/>
    </row>
    <row r="373" spans="1:13" customFormat="1" hidden="1" x14ac:dyDescent="0.25">
      <c r="A373" s="7">
        <f>A369</f>
        <v>0</v>
      </c>
      <c r="B373" s="21"/>
    </row>
    <row r="374" spans="1:13" customFormat="1" hidden="1" x14ac:dyDescent="0.25">
      <c r="A374" s="7">
        <f>A375</f>
        <v>0</v>
      </c>
      <c r="B374" s="21"/>
    </row>
    <row r="375" spans="1:13" customFormat="1" hidden="1" x14ac:dyDescent="0.25">
      <c r="A375" s="7">
        <f>A351*IF([1]summary!$K$24="",IF([1]summary!$J$20="všetky predmety spolu",0,1),IF([1]summary!$E$58="cenové ponuky komplexne",0,1))</f>
        <v>0</v>
      </c>
      <c r="B375" s="21"/>
      <c r="C375" s="20" t="s">
        <v>4</v>
      </c>
      <c r="D375" s="19"/>
    </row>
    <row r="376" spans="1:13" s="14" customFormat="1" hidden="1" x14ac:dyDescent="0.25">
      <c r="A376" s="7">
        <f>A375</f>
        <v>0</v>
      </c>
      <c r="C376" s="20"/>
    </row>
    <row r="377" spans="1:13" s="14" customFormat="1" ht="15" hidden="1" customHeight="1" x14ac:dyDescent="0.25">
      <c r="A377" s="7">
        <f>A375</f>
        <v>0</v>
      </c>
      <c r="C377" s="20" t="s">
        <v>3</v>
      </c>
      <c r="D377" s="19"/>
      <c r="G377" s="18"/>
      <c r="H377" s="18"/>
      <c r="I377" s="18"/>
      <c r="J377" s="18"/>
      <c r="K377" s="18"/>
    </row>
    <row r="378" spans="1:13" s="14" customFormat="1" hidden="1" x14ac:dyDescent="0.25">
      <c r="A378" s="7">
        <f>A375</f>
        <v>0</v>
      </c>
      <c r="F378" s="16"/>
      <c r="G378" s="17" t="str">
        <f>"podpis a pečiatka "&amp;IF([1]summary!$K$24="","navrhovateľa","dodávateľa")</f>
        <v>podpis a pečiatka dodávateľa</v>
      </c>
      <c r="H378" s="17"/>
      <c r="I378" s="17"/>
      <c r="J378" s="17"/>
      <c r="K378" s="17"/>
    </row>
    <row r="379" spans="1:13" s="14" customFormat="1" hidden="1" x14ac:dyDescent="0.25">
      <c r="A379" s="7">
        <f>A375</f>
        <v>0</v>
      </c>
      <c r="F379" s="16"/>
      <c r="G379" s="15"/>
      <c r="H379" s="15"/>
      <c r="I379" s="15"/>
      <c r="J379" s="15"/>
      <c r="K379" s="15"/>
    </row>
    <row r="380" spans="1:13" customFormat="1" ht="15" hidden="1" customHeight="1" x14ac:dyDescent="0.25">
      <c r="A380" s="7">
        <f>A375*IF([1]summary!$K$24="",1,0)</f>
        <v>0</v>
      </c>
      <c r="B380" s="6" t="s">
        <v>5</v>
      </c>
      <c r="C380" s="6"/>
      <c r="D380" s="6"/>
      <c r="E380" s="6"/>
      <c r="F380" s="6"/>
      <c r="G380" s="6"/>
      <c r="H380" s="6"/>
      <c r="I380" s="6"/>
      <c r="J380" s="6"/>
      <c r="K380" s="6"/>
      <c r="L380" s="5"/>
    </row>
    <row r="381" spans="1:13" customFormat="1" hidden="1" x14ac:dyDescent="0.25">
      <c r="A381" s="7">
        <f>A380</f>
        <v>0</v>
      </c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5"/>
    </row>
    <row r="382" spans="1:13" customFormat="1" ht="15" hidden="1" customHeight="1" x14ac:dyDescent="0.25">
      <c r="A382" s="7">
        <f>A375*IF(A380=1,0,1)</f>
        <v>0</v>
      </c>
      <c r="B382" s="6" t="s">
        <v>0</v>
      </c>
      <c r="C382" s="6"/>
      <c r="D382" s="6"/>
      <c r="E382" s="6"/>
      <c r="F382" s="6"/>
      <c r="G382" s="6"/>
      <c r="H382" s="6"/>
      <c r="I382" s="6"/>
      <c r="J382" s="6"/>
      <c r="K382" s="6"/>
      <c r="L382" s="5"/>
    </row>
    <row r="383" spans="1:13" customFormat="1" hidden="1" x14ac:dyDescent="0.25">
      <c r="A383" s="7">
        <f>A382</f>
        <v>0</v>
      </c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5"/>
    </row>
    <row r="384" spans="1:13" s="7" customFormat="1" ht="21" hidden="1" x14ac:dyDescent="0.25">
      <c r="A384" s="7">
        <f>A406*A375*IF(J384="",0,1)</f>
        <v>0</v>
      </c>
      <c r="B384" s="103"/>
      <c r="C384" s="102"/>
      <c r="D384" s="102"/>
      <c r="E384" s="102"/>
      <c r="F384" s="102"/>
      <c r="G384" s="102"/>
      <c r="H384" s="102"/>
      <c r="I384" s="102"/>
      <c r="J384" s="101" t="str">
        <f>$J$4</f>
        <v/>
      </c>
      <c r="K384" s="101"/>
    </row>
    <row r="385" spans="1:13" s="7" customFormat="1" ht="23.25" hidden="1" customHeight="1" x14ac:dyDescent="0.25">
      <c r="A385" s="7">
        <f>A406*A375</f>
        <v>0</v>
      </c>
      <c r="B385" s="99" t="str">
        <f>$B$5</f>
        <v>Kúpna zmluva – Príloha č. 2:</v>
      </c>
      <c r="C385" s="99"/>
      <c r="D385" s="99"/>
      <c r="E385" s="99"/>
      <c r="F385" s="99"/>
      <c r="G385" s="99"/>
      <c r="H385" s="99"/>
      <c r="I385" s="99"/>
      <c r="J385" s="99"/>
      <c r="K385" s="99"/>
      <c r="M385" s="23"/>
    </row>
    <row r="386" spans="1:13" s="7" customFormat="1" hidden="1" x14ac:dyDescent="0.25">
      <c r="A386" s="7">
        <f>A406*A375</f>
        <v>0</v>
      </c>
      <c r="B386" s="100"/>
      <c r="C386" s="100"/>
      <c r="D386" s="100"/>
      <c r="E386" s="100"/>
      <c r="F386" s="100"/>
      <c r="G386" s="100"/>
      <c r="H386" s="100"/>
      <c r="I386" s="100"/>
      <c r="J386" s="100"/>
      <c r="K386" s="100"/>
      <c r="M386" s="23"/>
    </row>
    <row r="387" spans="1:13" s="7" customFormat="1" ht="23.25" hidden="1" customHeight="1" x14ac:dyDescent="0.25">
      <c r="A387" s="7">
        <f>A406*A375</f>
        <v>0</v>
      </c>
      <c r="B387" s="99" t="str">
        <f>$B$7</f>
        <v>Cena dodávaného predmetu zákazky</v>
      </c>
      <c r="C387" s="99"/>
      <c r="D387" s="99"/>
      <c r="E387" s="99"/>
      <c r="F387" s="99"/>
      <c r="G387" s="99"/>
      <c r="H387" s="99"/>
      <c r="I387" s="99"/>
      <c r="J387" s="99"/>
      <c r="K387" s="99"/>
      <c r="M387" s="23"/>
    </row>
    <row r="388" spans="1:13" customFormat="1" hidden="1" x14ac:dyDescent="0.25">
      <c r="A388" s="7">
        <f>A406*A375</f>
        <v>0</v>
      </c>
      <c r="B388" s="21"/>
    </row>
    <row r="389" spans="1:13" customFormat="1" ht="15" hidden="1" customHeight="1" x14ac:dyDescent="0.25">
      <c r="A389" s="7">
        <f>A406*A375</f>
        <v>0</v>
      </c>
      <c r="B389" s="22" t="str">
        <f>$B$9</f>
        <v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zákazky a tieto požiadavky sme zahrnuli do predloženej ponuky.</v>
      </c>
      <c r="C389" s="98"/>
      <c r="D389" s="98"/>
      <c r="E389" s="98"/>
      <c r="F389" s="98"/>
      <c r="G389" s="98"/>
      <c r="H389" s="98"/>
      <c r="I389" s="98"/>
      <c r="J389" s="98"/>
      <c r="K389" s="98"/>
    </row>
    <row r="390" spans="1:13" customFormat="1" hidden="1" x14ac:dyDescent="0.25">
      <c r="A390" s="7">
        <f>A406*A375</f>
        <v>0</v>
      </c>
      <c r="B390" s="98"/>
      <c r="C390" s="98"/>
      <c r="D390" s="98"/>
      <c r="E390" s="98"/>
      <c r="F390" s="98"/>
      <c r="G390" s="98"/>
      <c r="H390" s="98"/>
      <c r="I390" s="98"/>
      <c r="J390" s="98"/>
      <c r="K390" s="98"/>
    </row>
    <row r="391" spans="1:13" customFormat="1" hidden="1" x14ac:dyDescent="0.25">
      <c r="A391" s="7">
        <f>A406*A375</f>
        <v>0</v>
      </c>
      <c r="B391" s="98"/>
      <c r="C391" s="98"/>
      <c r="D391" s="98"/>
      <c r="E391" s="98"/>
      <c r="F391" s="98"/>
      <c r="G391" s="98"/>
      <c r="H391" s="98"/>
      <c r="I391" s="98"/>
      <c r="J391" s="98"/>
      <c r="K391" s="98"/>
    </row>
    <row r="392" spans="1:13" customFormat="1" hidden="1" x14ac:dyDescent="0.25">
      <c r="A392" s="7">
        <f>A406*A375</f>
        <v>0</v>
      </c>
      <c r="B392" s="21"/>
    </row>
    <row r="393" spans="1:13" s="7" customFormat="1" ht="19.5" hidden="1" customHeight="1" thickBot="1" x14ac:dyDescent="0.3">
      <c r="A393" s="7">
        <f>A406*A375</f>
        <v>0</v>
      </c>
      <c r="C393" s="97" t="str">
        <f>"Identifikačné údaje "&amp;IF([1]summary!$K$24="","navrhovateľa:","dodávateľa:")</f>
        <v>Identifikačné údaje dodávateľa:</v>
      </c>
      <c r="D393" s="96"/>
      <c r="E393" s="96"/>
      <c r="F393" s="96"/>
      <c r="G393" s="95"/>
    </row>
    <row r="394" spans="1:13" s="7" customFormat="1" ht="19.5" hidden="1" customHeight="1" x14ac:dyDescent="0.25">
      <c r="A394" s="7">
        <f>A406*A375</f>
        <v>0</v>
      </c>
      <c r="C394" s="94" t="s">
        <v>35</v>
      </c>
      <c r="D394" s="93"/>
      <c r="E394" s="92"/>
      <c r="F394" s="91"/>
      <c r="G394" s="90"/>
    </row>
    <row r="395" spans="1:13" s="7" customFormat="1" ht="39" hidden="1" customHeight="1" x14ac:dyDescent="0.25">
      <c r="A395" s="7">
        <f>A406*A375</f>
        <v>0</v>
      </c>
      <c r="C395" s="89" t="s">
        <v>34</v>
      </c>
      <c r="D395" s="88"/>
      <c r="E395" s="85"/>
      <c r="F395" s="84"/>
      <c r="G395" s="83"/>
    </row>
    <row r="396" spans="1:13" s="7" customFormat="1" ht="19.5" hidden="1" customHeight="1" x14ac:dyDescent="0.25">
      <c r="A396" s="7">
        <f>A406*A375</f>
        <v>0</v>
      </c>
      <c r="C396" s="87" t="s">
        <v>33</v>
      </c>
      <c r="D396" s="86"/>
      <c r="E396" s="85"/>
      <c r="F396" s="84"/>
      <c r="G396" s="83"/>
    </row>
    <row r="397" spans="1:13" s="7" customFormat="1" ht="19.5" hidden="1" customHeight="1" x14ac:dyDescent="0.25">
      <c r="A397" s="7">
        <f>A406*A375</f>
        <v>0</v>
      </c>
      <c r="C397" s="87" t="s">
        <v>32</v>
      </c>
      <c r="D397" s="86"/>
      <c r="E397" s="85"/>
      <c r="F397" s="84"/>
      <c r="G397" s="83"/>
    </row>
    <row r="398" spans="1:13" s="7" customFormat="1" ht="19.5" hidden="1" customHeight="1" x14ac:dyDescent="0.25">
      <c r="A398" s="7">
        <f>A406*A375</f>
        <v>0</v>
      </c>
      <c r="C398" s="87" t="s">
        <v>31</v>
      </c>
      <c r="D398" s="86"/>
      <c r="E398" s="85"/>
      <c r="F398" s="84"/>
      <c r="G398" s="83"/>
    </row>
    <row r="399" spans="1:13" s="7" customFormat="1" ht="19.5" hidden="1" customHeight="1" x14ac:dyDescent="0.25">
      <c r="A399" s="7">
        <f>A406*A375</f>
        <v>0</v>
      </c>
      <c r="C399" s="87" t="s">
        <v>30</v>
      </c>
      <c r="D399" s="86"/>
      <c r="E399" s="85"/>
      <c r="F399" s="84"/>
      <c r="G399" s="83"/>
    </row>
    <row r="400" spans="1:13" s="7" customFormat="1" ht="19.5" hidden="1" customHeight="1" x14ac:dyDescent="0.25">
      <c r="A400" s="7">
        <f>A406*A375</f>
        <v>0</v>
      </c>
      <c r="C400" s="87" t="s">
        <v>29</v>
      </c>
      <c r="D400" s="86"/>
      <c r="E400" s="85"/>
      <c r="F400" s="84"/>
      <c r="G400" s="83"/>
    </row>
    <row r="401" spans="1:11" s="7" customFormat="1" ht="19.5" hidden="1" customHeight="1" x14ac:dyDescent="0.25">
      <c r="A401" s="7">
        <f>A406*A375</f>
        <v>0</v>
      </c>
      <c r="C401" s="87" t="s">
        <v>28</v>
      </c>
      <c r="D401" s="86"/>
      <c r="E401" s="85"/>
      <c r="F401" s="84"/>
      <c r="G401" s="83"/>
    </row>
    <row r="402" spans="1:11" s="7" customFormat="1" ht="19.5" hidden="1" customHeight="1" x14ac:dyDescent="0.25">
      <c r="A402" s="7">
        <f>A406*A375</f>
        <v>0</v>
      </c>
      <c r="C402" s="87" t="s">
        <v>27</v>
      </c>
      <c r="D402" s="86"/>
      <c r="E402" s="85"/>
      <c r="F402" s="84"/>
      <c r="G402" s="83"/>
    </row>
    <row r="403" spans="1:11" s="7" customFormat="1" ht="19.5" hidden="1" customHeight="1" thickBot="1" x14ac:dyDescent="0.3">
      <c r="A403" s="7">
        <f>A406*A375</f>
        <v>0</v>
      </c>
      <c r="C403" s="82" t="s">
        <v>26</v>
      </c>
      <c r="D403" s="81"/>
      <c r="E403" s="80"/>
      <c r="F403" s="79"/>
      <c r="G403" s="78"/>
    </row>
    <row r="404" spans="1:11" customFormat="1" hidden="1" x14ac:dyDescent="0.25">
      <c r="A404" s="7">
        <f>A406*A375</f>
        <v>0</v>
      </c>
      <c r="B404" s="21"/>
    </row>
    <row r="405" spans="1:11" customFormat="1" hidden="1" x14ac:dyDescent="0.25">
      <c r="A405" s="7">
        <f>A406*A375</f>
        <v>0</v>
      </c>
      <c r="B405" s="21"/>
    </row>
    <row r="406" spans="1:11" customFormat="1" hidden="1" x14ac:dyDescent="0.25">
      <c r="A406">
        <f>IF(D406&lt;&gt;"",1,0)</f>
        <v>0</v>
      </c>
      <c r="B406" s="77" t="s">
        <v>25</v>
      </c>
      <c r="C406" s="77"/>
      <c r="D406" s="76"/>
      <c r="E406" s="76"/>
      <c r="F406" s="76"/>
      <c r="G406" s="76"/>
      <c r="H406" s="76"/>
      <c r="I406" s="76"/>
      <c r="J406" s="76"/>
      <c r="K406" s="75"/>
    </row>
    <row r="407" spans="1:11" customFormat="1" hidden="1" x14ac:dyDescent="0.25">
      <c r="A407" s="7">
        <f>A406</f>
        <v>0</v>
      </c>
      <c r="B407" s="21"/>
    </row>
    <row r="408" spans="1:11" customFormat="1" ht="54.95" hidden="1" customHeight="1" thickBot="1" x14ac:dyDescent="0.3">
      <c r="A408" s="7">
        <f>A406</f>
        <v>0</v>
      </c>
      <c r="B408" s="74" t="s">
        <v>24</v>
      </c>
      <c r="C408" s="73"/>
      <c r="D408" s="72"/>
      <c r="E408" s="71" t="s">
        <v>23</v>
      </c>
      <c r="F408" s="70"/>
      <c r="G408" s="68" t="s">
        <v>22</v>
      </c>
      <c r="H408" s="69" t="s">
        <v>21</v>
      </c>
      <c r="I408" s="68" t="s">
        <v>20</v>
      </c>
      <c r="J408" s="67" t="s">
        <v>19</v>
      </c>
      <c r="K408" s="66" t="s">
        <v>18</v>
      </c>
    </row>
    <row r="409" spans="1:11" customFormat="1" ht="25.5" hidden="1" customHeight="1" x14ac:dyDescent="0.25">
      <c r="A409" s="7">
        <f>A406</f>
        <v>0</v>
      </c>
      <c r="B409" s="50" t="s">
        <v>17</v>
      </c>
      <c r="C409" s="49"/>
      <c r="D409" s="48"/>
      <c r="E409" s="65"/>
      <c r="F409" s="64"/>
      <c r="G409" s="45" t="s">
        <v>15</v>
      </c>
      <c r="H409" s="44"/>
      <c r="I409" s="43"/>
      <c r="J409" s="42" t="str">
        <f>IF(AND(H409&lt;&gt;"",I409&lt;&gt;""),H409*I409,"")</f>
        <v/>
      </c>
      <c r="K409" s="63" t="str">
        <f>IF(J409&lt;&gt;"",J409*IF($E$398&lt;&gt;"",1.2,1),"")</f>
        <v/>
      </c>
    </row>
    <row r="410" spans="1:11" customFormat="1" ht="25.5" hidden="1" customHeight="1" x14ac:dyDescent="0.25">
      <c r="A410" s="7">
        <f>A406</f>
        <v>0</v>
      </c>
      <c r="B410" s="62"/>
      <c r="C410" s="61"/>
      <c r="D410" s="60"/>
      <c r="E410" s="59"/>
      <c r="F410" s="58"/>
      <c r="G410" s="57" t="s">
        <v>15</v>
      </c>
      <c r="H410" s="56"/>
      <c r="I410" s="55"/>
      <c r="J410" s="54" t="str">
        <f>IF(AND(H410&lt;&gt;"",I410&lt;&gt;""),H410*I410,"")</f>
        <v/>
      </c>
      <c r="K410" s="53" t="str">
        <f>IF(J410&lt;&gt;"",J410*IF($E$398&lt;&gt;"",1.2,1),"")</f>
        <v/>
      </c>
    </row>
    <row r="411" spans="1:11" customFormat="1" ht="25.5" hidden="1" customHeight="1" thickBot="1" x14ac:dyDescent="0.3">
      <c r="A411" s="7">
        <f>A406</f>
        <v>0</v>
      </c>
      <c r="B411" s="40"/>
      <c r="C411" s="39"/>
      <c r="D411" s="38"/>
      <c r="E411" s="52"/>
      <c r="F411" s="51"/>
      <c r="G411" s="35" t="s">
        <v>15</v>
      </c>
      <c r="H411" s="34"/>
      <c r="I411" s="33"/>
      <c r="J411" s="32" t="str">
        <f>IF(AND(H411&lt;&gt;"",I411&lt;&gt;""),H411*I411,"")</f>
        <v/>
      </c>
      <c r="K411" s="31" t="str">
        <f>IF(J411&lt;&gt;"",J411*IF($E$398&lt;&gt;"",1.2,1),"")</f>
        <v/>
      </c>
    </row>
    <row r="412" spans="1:11" customFormat="1" ht="25.5" hidden="1" customHeight="1" x14ac:dyDescent="0.25">
      <c r="A412" s="7">
        <f>A406</f>
        <v>0</v>
      </c>
      <c r="B412" s="50" t="s">
        <v>16</v>
      </c>
      <c r="C412" s="49"/>
      <c r="D412" s="48"/>
      <c r="E412" s="65"/>
      <c r="F412" s="64"/>
      <c r="G412" s="45" t="s">
        <v>15</v>
      </c>
      <c r="H412" s="44"/>
      <c r="I412" s="43"/>
      <c r="J412" s="42" t="str">
        <f>IF(AND(H412&lt;&gt;"",I412&lt;&gt;""),H412*I412,"")</f>
        <v/>
      </c>
      <c r="K412" s="63" t="str">
        <f>IF(J412&lt;&gt;"",J412*IF($E$398&lt;&gt;"",1.2,1),"")</f>
        <v/>
      </c>
    </row>
    <row r="413" spans="1:11" customFormat="1" ht="25.5" hidden="1" customHeight="1" x14ac:dyDescent="0.25">
      <c r="A413" s="7">
        <f>A406</f>
        <v>0</v>
      </c>
      <c r="B413" s="62"/>
      <c r="C413" s="61"/>
      <c r="D413" s="60"/>
      <c r="E413" s="59"/>
      <c r="F413" s="58"/>
      <c r="G413" s="57" t="s">
        <v>15</v>
      </c>
      <c r="H413" s="56"/>
      <c r="I413" s="55"/>
      <c r="J413" s="54" t="str">
        <f>IF(AND(H413&lt;&gt;"",I413&lt;&gt;""),H413*I413,"")</f>
        <v/>
      </c>
      <c r="K413" s="53" t="str">
        <f>IF(J413&lt;&gt;"",J413*IF($E$398&lt;&gt;"",1.2,1),"")</f>
        <v/>
      </c>
    </row>
    <row r="414" spans="1:11" customFormat="1" ht="25.5" hidden="1" customHeight="1" thickBot="1" x14ac:dyDescent="0.3">
      <c r="A414" s="7">
        <f>A406</f>
        <v>0</v>
      </c>
      <c r="B414" s="40"/>
      <c r="C414" s="39"/>
      <c r="D414" s="38"/>
      <c r="E414" s="52"/>
      <c r="F414" s="51"/>
      <c r="G414" s="35" t="s">
        <v>15</v>
      </c>
      <c r="H414" s="34"/>
      <c r="I414" s="33"/>
      <c r="J414" s="32" t="str">
        <f>IF(AND(H414&lt;&gt;"",I414&lt;&gt;""),H414*I414,"")</f>
        <v/>
      </c>
      <c r="K414" s="31" t="str">
        <f>IF(J414&lt;&gt;"",J414*IF($E$398&lt;&gt;"",1.2,1),"")</f>
        <v/>
      </c>
    </row>
    <row r="415" spans="1:11" customFormat="1" ht="25.5" hidden="1" customHeight="1" x14ac:dyDescent="0.25">
      <c r="A415" s="7">
        <f>A406</f>
        <v>0</v>
      </c>
      <c r="B415" s="50" t="s">
        <v>14</v>
      </c>
      <c r="C415" s="49"/>
      <c r="D415" s="48" t="s">
        <v>13</v>
      </c>
      <c r="E415" s="47" t="s">
        <v>11</v>
      </c>
      <c r="F415" s="46"/>
      <c r="G415" s="45" t="s">
        <v>11</v>
      </c>
      <c r="H415" s="44"/>
      <c r="I415" s="43">
        <v>1</v>
      </c>
      <c r="J415" s="42" t="str">
        <f>IF(AND(H415&lt;&gt;"",I415&lt;&gt;""),H415*I415,"")</f>
        <v/>
      </c>
      <c r="K415" s="63" t="str">
        <f>IF(J415&lt;&gt;"",J415*IF($E$398&lt;&gt;"",1.2,1),"")</f>
        <v/>
      </c>
    </row>
    <row r="416" spans="1:11" customFormat="1" ht="25.5" hidden="1" customHeight="1" thickBot="1" x14ac:dyDescent="0.3">
      <c r="A416" s="7">
        <f>A406</f>
        <v>0</v>
      </c>
      <c r="B416" s="40"/>
      <c r="C416" s="39"/>
      <c r="D416" s="38" t="s">
        <v>12</v>
      </c>
      <c r="E416" s="37" t="s">
        <v>11</v>
      </c>
      <c r="F416" s="36"/>
      <c r="G416" s="35" t="s">
        <v>11</v>
      </c>
      <c r="H416" s="34"/>
      <c r="I416" s="33">
        <v>1</v>
      </c>
      <c r="J416" s="32" t="str">
        <f>IF(AND(H416&lt;&gt;"",I416&lt;&gt;""),H416*I416,"")</f>
        <v/>
      </c>
      <c r="K416" s="31" t="str">
        <f>IF(J416&lt;&gt;"",J416*IF($E$398&lt;&gt;"",1.2,1),"")</f>
        <v/>
      </c>
    </row>
    <row r="417" spans="1:13" customFormat="1" ht="25.5" hidden="1" customHeight="1" thickBot="1" x14ac:dyDescent="0.3">
      <c r="A417" s="7">
        <f>A406</f>
        <v>0</v>
      </c>
      <c r="B417" s="30"/>
      <c r="C417" s="29"/>
      <c r="D417" s="29"/>
      <c r="E417" s="29"/>
      <c r="F417" s="29"/>
      <c r="G417" s="29"/>
      <c r="H417" s="28"/>
      <c r="I417" s="28" t="s">
        <v>10</v>
      </c>
      <c r="J417" s="27" t="str">
        <f>IF(SUM(J409:J416)&gt;0,SUM(J409:J416),"")</f>
        <v/>
      </c>
      <c r="K417" s="27" t="str">
        <f>IF(SUM(K409:K416)&gt;0,SUM(K409:K416),"")</f>
        <v/>
      </c>
    </row>
    <row r="418" spans="1:13" customFormat="1" hidden="1" x14ac:dyDescent="0.25">
      <c r="A418" s="7">
        <f>A406</f>
        <v>0</v>
      </c>
      <c r="B418" s="26" t="s">
        <v>9</v>
      </c>
    </row>
    <row r="419" spans="1:13" customFormat="1" hidden="1" x14ac:dyDescent="0.25">
      <c r="A419" s="7">
        <f>A406</f>
        <v>0</v>
      </c>
      <c r="B419" s="21"/>
    </row>
    <row r="420" spans="1:13" customFormat="1" hidden="1" x14ac:dyDescent="0.25">
      <c r="A420" s="7">
        <f>A406</f>
        <v>0</v>
      </c>
      <c r="B420" s="21"/>
    </row>
    <row r="421" spans="1:13" customFormat="1" ht="15" hidden="1" customHeight="1" x14ac:dyDescent="0.25">
      <c r="A421" s="7">
        <f>A406*IF([1]summary!$K$24="",1,0)</f>
        <v>0</v>
      </c>
      <c r="B421" s="21"/>
      <c r="C421" s="25" t="str">
        <f>$C$37</f>
        <v>Týmto zároveň potvrdzujeme, že nami predložená ponuka zodpovedá cenám obvyklým v danom mieste a čase.</v>
      </c>
      <c r="D421" s="25"/>
      <c r="E421" s="25"/>
      <c r="F421" s="25"/>
      <c r="G421" s="25"/>
      <c r="H421" s="25"/>
      <c r="I421" s="25"/>
      <c r="J421" s="25"/>
    </row>
    <row r="422" spans="1:13" customFormat="1" hidden="1" x14ac:dyDescent="0.25">
      <c r="A422" s="7">
        <f>A421</f>
        <v>0</v>
      </c>
      <c r="B422" s="21"/>
    </row>
    <row r="423" spans="1:13" customFormat="1" hidden="1" x14ac:dyDescent="0.25">
      <c r="A423" s="7">
        <f>A421</f>
        <v>0</v>
      </c>
      <c r="B423" s="21"/>
    </row>
    <row r="424" spans="1:13" customFormat="1" hidden="1" x14ac:dyDescent="0.25">
      <c r="A424" s="7">
        <f>A406*IF([1]summary!$F$12='Príloha č. 2'!M424,1,0)</f>
        <v>0</v>
      </c>
      <c r="B424" s="24" t="s">
        <v>36</v>
      </c>
      <c r="C424" s="24"/>
      <c r="D424" s="24"/>
      <c r="E424" s="24"/>
      <c r="F424" s="24"/>
      <c r="G424" s="24"/>
      <c r="H424" s="24"/>
      <c r="I424" s="24"/>
      <c r="J424" s="24"/>
      <c r="K424" s="24"/>
      <c r="M424" s="23" t="s">
        <v>7</v>
      </c>
    </row>
    <row r="425" spans="1:13" customFormat="1" hidden="1" x14ac:dyDescent="0.25">
      <c r="A425" s="7">
        <f>A424</f>
        <v>0</v>
      </c>
      <c r="B425" s="21"/>
    </row>
    <row r="426" spans="1:13" customFormat="1" ht="15" hidden="1" customHeight="1" x14ac:dyDescent="0.25">
      <c r="A426" s="7">
        <f>A424</f>
        <v>0</v>
      </c>
      <c r="B426" s="22" t="s">
        <v>6</v>
      </c>
      <c r="C426" s="22"/>
      <c r="D426" s="22"/>
      <c r="E426" s="22"/>
      <c r="F426" s="22"/>
      <c r="G426" s="22"/>
      <c r="H426" s="22"/>
      <c r="I426" s="22"/>
      <c r="J426" s="22"/>
      <c r="K426" s="22"/>
    </row>
    <row r="427" spans="1:13" customFormat="1" hidden="1" x14ac:dyDescent="0.25">
      <c r="A427" s="7">
        <f>A424</f>
        <v>0</v>
      </c>
      <c r="B427" s="21"/>
    </row>
    <row r="428" spans="1:13" customFormat="1" hidden="1" x14ac:dyDescent="0.25">
      <c r="A428" s="7">
        <f>A424</f>
        <v>0</v>
      </c>
      <c r="B428" s="21"/>
    </row>
    <row r="429" spans="1:13" customFormat="1" hidden="1" x14ac:dyDescent="0.25">
      <c r="A429" s="7">
        <f>A430</f>
        <v>0</v>
      </c>
      <c r="B429" s="21"/>
    </row>
    <row r="430" spans="1:13" customFormat="1" hidden="1" x14ac:dyDescent="0.25">
      <c r="A430" s="7">
        <f>A406*IF([1]summary!$K$24="",IF([1]summary!$J$20="všetky predmety spolu",0,1),IF([1]summary!$E$58="cenové ponuky komplexne",0,1))</f>
        <v>0</v>
      </c>
      <c r="B430" s="21"/>
      <c r="C430" s="20" t="s">
        <v>4</v>
      </c>
      <c r="D430" s="19"/>
    </row>
    <row r="431" spans="1:13" s="14" customFormat="1" hidden="1" x14ac:dyDescent="0.25">
      <c r="A431" s="7">
        <f>A430</f>
        <v>0</v>
      </c>
      <c r="C431" s="20"/>
    </row>
    <row r="432" spans="1:13" s="14" customFormat="1" ht="15" hidden="1" customHeight="1" x14ac:dyDescent="0.25">
      <c r="A432" s="7">
        <f>A430</f>
        <v>0</v>
      </c>
      <c r="C432" s="20" t="s">
        <v>3</v>
      </c>
      <c r="D432" s="19"/>
      <c r="G432" s="18"/>
      <c r="H432" s="18"/>
      <c r="I432" s="18"/>
      <c r="J432" s="18"/>
      <c r="K432" s="18"/>
    </row>
    <row r="433" spans="1:13" s="14" customFormat="1" hidden="1" x14ac:dyDescent="0.25">
      <c r="A433" s="7">
        <f>A430</f>
        <v>0</v>
      </c>
      <c r="F433" s="16"/>
      <c r="G433" s="134" t="str">
        <f>"podpis a pečiatka "&amp;IF([1]summary!$K$24="","navrhovateľa","dodávateľa")</f>
        <v>podpis a pečiatka dodávateľa</v>
      </c>
      <c r="H433" s="134"/>
      <c r="I433" s="134"/>
      <c r="J433" s="134"/>
      <c r="K433" s="134"/>
    </row>
    <row r="434" spans="1:13" s="14" customFormat="1" hidden="1" x14ac:dyDescent="0.25">
      <c r="A434" s="7">
        <f>A430</f>
        <v>0</v>
      </c>
      <c r="F434" s="16"/>
      <c r="G434" s="15"/>
      <c r="H434" s="15"/>
      <c r="I434" s="15"/>
      <c r="J434" s="15"/>
      <c r="K434" s="15"/>
    </row>
    <row r="435" spans="1:13" customFormat="1" ht="15" hidden="1" customHeight="1" x14ac:dyDescent="0.25">
      <c r="A435" s="7">
        <f>A430*IF([1]summary!$K$24="",1,0)</f>
        <v>0</v>
      </c>
      <c r="B435" s="6" t="s">
        <v>5</v>
      </c>
      <c r="C435" s="6"/>
      <c r="D435" s="6"/>
      <c r="E435" s="6"/>
      <c r="F435" s="6"/>
      <c r="G435" s="6"/>
      <c r="H435" s="6"/>
      <c r="I435" s="6"/>
      <c r="J435" s="6"/>
      <c r="K435" s="6"/>
      <c r="L435" s="5"/>
    </row>
    <row r="436" spans="1:13" customFormat="1" hidden="1" x14ac:dyDescent="0.25">
      <c r="A436" s="7">
        <f>A435</f>
        <v>0</v>
      </c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5"/>
    </row>
    <row r="437" spans="1:13" customFormat="1" ht="15" hidden="1" customHeight="1" x14ac:dyDescent="0.25">
      <c r="A437" s="7">
        <f>A430*IF(A435=1,0,1)</f>
        <v>0</v>
      </c>
      <c r="B437" s="6" t="s">
        <v>0</v>
      </c>
      <c r="C437" s="6"/>
      <c r="D437" s="6"/>
      <c r="E437" s="6"/>
      <c r="F437" s="6"/>
      <c r="G437" s="6"/>
      <c r="H437" s="6"/>
      <c r="I437" s="6"/>
      <c r="J437" s="6"/>
      <c r="K437" s="6"/>
      <c r="L437" s="5"/>
    </row>
    <row r="438" spans="1:13" customFormat="1" hidden="1" x14ac:dyDescent="0.25">
      <c r="A438" s="7">
        <f>A437</f>
        <v>0</v>
      </c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5"/>
    </row>
    <row r="439" spans="1:13" s="7" customFormat="1" ht="21" hidden="1" x14ac:dyDescent="0.25">
      <c r="A439" s="7">
        <f>A461*A430*IF(J439="",0,1)</f>
        <v>0</v>
      </c>
      <c r="B439" s="103"/>
      <c r="C439" s="102"/>
      <c r="D439" s="102"/>
      <c r="E439" s="102"/>
      <c r="F439" s="102"/>
      <c r="G439" s="102"/>
      <c r="H439" s="102"/>
      <c r="I439" s="102"/>
      <c r="J439" s="101" t="str">
        <f>$J$4</f>
        <v/>
      </c>
      <c r="K439" s="101"/>
    </row>
    <row r="440" spans="1:13" s="7" customFormat="1" ht="23.25" hidden="1" customHeight="1" x14ac:dyDescent="0.25">
      <c r="A440" s="7">
        <f>A461*A430</f>
        <v>0</v>
      </c>
      <c r="B440" s="99" t="str">
        <f>$B$5</f>
        <v>Kúpna zmluva – Príloha č. 2:</v>
      </c>
      <c r="C440" s="99"/>
      <c r="D440" s="99"/>
      <c r="E440" s="99"/>
      <c r="F440" s="99"/>
      <c r="G440" s="99"/>
      <c r="H440" s="99"/>
      <c r="I440" s="99"/>
      <c r="J440" s="99"/>
      <c r="K440" s="99"/>
      <c r="M440" s="23"/>
    </row>
    <row r="441" spans="1:13" s="7" customFormat="1" hidden="1" x14ac:dyDescent="0.25">
      <c r="A441" s="7">
        <f>A461*A430</f>
        <v>0</v>
      </c>
      <c r="B441" s="100"/>
      <c r="C441" s="100"/>
      <c r="D441" s="100"/>
      <c r="E441" s="100"/>
      <c r="F441" s="100"/>
      <c r="G441" s="100"/>
      <c r="H441" s="100"/>
      <c r="I441" s="100"/>
      <c r="J441" s="100"/>
      <c r="K441" s="100"/>
      <c r="M441" s="23"/>
    </row>
    <row r="442" spans="1:13" s="7" customFormat="1" ht="23.25" hidden="1" customHeight="1" x14ac:dyDescent="0.25">
      <c r="A442" s="7">
        <f>A461*A430</f>
        <v>0</v>
      </c>
      <c r="B442" s="99" t="str">
        <f>$B$7</f>
        <v>Cena dodávaného predmetu zákazky</v>
      </c>
      <c r="C442" s="99"/>
      <c r="D442" s="99"/>
      <c r="E442" s="99"/>
      <c r="F442" s="99"/>
      <c r="G442" s="99"/>
      <c r="H442" s="99"/>
      <c r="I442" s="99"/>
      <c r="J442" s="99"/>
      <c r="K442" s="99"/>
      <c r="M442" s="23"/>
    </row>
    <row r="443" spans="1:13" customFormat="1" hidden="1" x14ac:dyDescent="0.25">
      <c r="A443" s="7">
        <f>A461*A430</f>
        <v>0</v>
      </c>
      <c r="B443" s="21"/>
    </row>
    <row r="444" spans="1:13" customFormat="1" ht="15" hidden="1" customHeight="1" x14ac:dyDescent="0.25">
      <c r="A444" s="7">
        <f>A461*A430</f>
        <v>0</v>
      </c>
      <c r="B444" s="22" t="str">
        <f>$B$9</f>
        <v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zákazky a tieto požiadavky sme zahrnuli do predloženej ponuky.</v>
      </c>
      <c r="C444" s="98"/>
      <c r="D444" s="98"/>
      <c r="E444" s="98"/>
      <c r="F444" s="98"/>
      <c r="G444" s="98"/>
      <c r="H444" s="98"/>
      <c r="I444" s="98"/>
      <c r="J444" s="98"/>
      <c r="K444" s="98"/>
    </row>
    <row r="445" spans="1:13" customFormat="1" hidden="1" x14ac:dyDescent="0.25">
      <c r="A445" s="7">
        <f>A461*A430</f>
        <v>0</v>
      </c>
      <c r="B445" s="98"/>
      <c r="C445" s="98"/>
      <c r="D445" s="98"/>
      <c r="E445" s="98"/>
      <c r="F445" s="98"/>
      <c r="G445" s="98"/>
      <c r="H445" s="98"/>
      <c r="I445" s="98"/>
      <c r="J445" s="98"/>
      <c r="K445" s="98"/>
    </row>
    <row r="446" spans="1:13" customFormat="1" hidden="1" x14ac:dyDescent="0.25">
      <c r="A446" s="7">
        <f>A461*A430</f>
        <v>0</v>
      </c>
      <c r="B446" s="98"/>
      <c r="C446" s="98"/>
      <c r="D446" s="98"/>
      <c r="E446" s="98"/>
      <c r="F446" s="98"/>
      <c r="G446" s="98"/>
      <c r="H446" s="98"/>
      <c r="I446" s="98"/>
      <c r="J446" s="98"/>
      <c r="K446" s="98"/>
    </row>
    <row r="447" spans="1:13" customFormat="1" hidden="1" x14ac:dyDescent="0.25">
      <c r="A447" s="7">
        <f>A461*A430</f>
        <v>0</v>
      </c>
      <c r="B447" s="21"/>
    </row>
    <row r="448" spans="1:13" s="7" customFormat="1" ht="19.5" hidden="1" customHeight="1" thickBot="1" x14ac:dyDescent="0.3">
      <c r="A448" s="7">
        <f>A461*A430</f>
        <v>0</v>
      </c>
      <c r="C448" s="133" t="str">
        <f>"Identifikačné údaje "&amp;IF([1]summary!$K$24="","navrhovateľa:","dodávateľa:")</f>
        <v>Identifikačné údaje dodávateľa:</v>
      </c>
      <c r="D448" s="132"/>
      <c r="E448" s="132"/>
      <c r="F448" s="132"/>
      <c r="G448" s="131"/>
    </row>
    <row r="449" spans="1:11" s="7" customFormat="1" ht="19.5" hidden="1" customHeight="1" x14ac:dyDescent="0.25">
      <c r="A449" s="7">
        <f>A461*A430</f>
        <v>0</v>
      </c>
      <c r="C449" s="130" t="s">
        <v>35</v>
      </c>
      <c r="D449" s="129"/>
      <c r="E449" s="128"/>
      <c r="F449" s="127"/>
      <c r="G449" s="126"/>
    </row>
    <row r="450" spans="1:11" s="7" customFormat="1" ht="39" hidden="1" customHeight="1" x14ac:dyDescent="0.25">
      <c r="A450" s="7">
        <f>A461*A430</f>
        <v>0</v>
      </c>
      <c r="C450" s="125" t="s">
        <v>34</v>
      </c>
      <c r="D450" s="124"/>
      <c r="E450" s="121"/>
      <c r="F450" s="120"/>
      <c r="G450" s="119"/>
    </row>
    <row r="451" spans="1:11" s="7" customFormat="1" ht="19.5" hidden="1" customHeight="1" x14ac:dyDescent="0.25">
      <c r="A451" s="7">
        <f>A461*A430</f>
        <v>0</v>
      </c>
      <c r="C451" s="123" t="s">
        <v>33</v>
      </c>
      <c r="D451" s="122"/>
      <c r="E451" s="121"/>
      <c r="F451" s="120"/>
      <c r="G451" s="119"/>
    </row>
    <row r="452" spans="1:11" s="7" customFormat="1" ht="19.5" hidden="1" customHeight="1" x14ac:dyDescent="0.25">
      <c r="A452" s="7">
        <f>A461*A430</f>
        <v>0</v>
      </c>
      <c r="C452" s="123" t="s">
        <v>32</v>
      </c>
      <c r="D452" s="122"/>
      <c r="E452" s="121"/>
      <c r="F452" s="120"/>
      <c r="G452" s="119"/>
    </row>
    <row r="453" spans="1:11" s="7" customFormat="1" ht="19.5" hidden="1" customHeight="1" x14ac:dyDescent="0.25">
      <c r="A453" s="7">
        <f>A461*A430</f>
        <v>0</v>
      </c>
      <c r="C453" s="123" t="s">
        <v>31</v>
      </c>
      <c r="D453" s="122"/>
      <c r="E453" s="121"/>
      <c r="F453" s="120"/>
      <c r="G453" s="119"/>
    </row>
    <row r="454" spans="1:11" s="7" customFormat="1" ht="19.5" hidden="1" customHeight="1" x14ac:dyDescent="0.25">
      <c r="A454" s="7">
        <f>A461*A430</f>
        <v>0</v>
      </c>
      <c r="C454" s="123" t="s">
        <v>30</v>
      </c>
      <c r="D454" s="122"/>
      <c r="E454" s="121"/>
      <c r="F454" s="120"/>
      <c r="G454" s="119"/>
    </row>
    <row r="455" spans="1:11" s="7" customFormat="1" ht="19.5" hidden="1" customHeight="1" x14ac:dyDescent="0.25">
      <c r="A455" s="7">
        <f>A461*A430</f>
        <v>0</v>
      </c>
      <c r="C455" s="123" t="s">
        <v>29</v>
      </c>
      <c r="D455" s="122"/>
      <c r="E455" s="121"/>
      <c r="F455" s="120"/>
      <c r="G455" s="119"/>
    </row>
    <row r="456" spans="1:11" s="7" customFormat="1" ht="19.5" hidden="1" customHeight="1" x14ac:dyDescent="0.25">
      <c r="A456" s="7">
        <f>A461*A430</f>
        <v>0</v>
      </c>
      <c r="C456" s="123" t="s">
        <v>28</v>
      </c>
      <c r="D456" s="122"/>
      <c r="E456" s="121"/>
      <c r="F456" s="120"/>
      <c r="G456" s="119"/>
    </row>
    <row r="457" spans="1:11" s="7" customFormat="1" ht="19.5" hidden="1" customHeight="1" x14ac:dyDescent="0.25">
      <c r="A457" s="7">
        <f>A461*A430</f>
        <v>0</v>
      </c>
      <c r="C457" s="123" t="s">
        <v>27</v>
      </c>
      <c r="D457" s="122"/>
      <c r="E457" s="121"/>
      <c r="F457" s="120"/>
      <c r="G457" s="119"/>
    </row>
    <row r="458" spans="1:11" s="7" customFormat="1" ht="19.5" hidden="1" customHeight="1" thickBot="1" x14ac:dyDescent="0.3">
      <c r="A458" s="7">
        <f>A461*A430</f>
        <v>0</v>
      </c>
      <c r="C458" s="118" t="s">
        <v>26</v>
      </c>
      <c r="D458" s="117"/>
      <c r="E458" s="116"/>
      <c r="F458" s="115"/>
      <c r="G458" s="114"/>
    </row>
    <row r="459" spans="1:11" customFormat="1" hidden="1" x14ac:dyDescent="0.25">
      <c r="A459" s="7">
        <f>A461*A430</f>
        <v>0</v>
      </c>
      <c r="B459" s="21"/>
    </row>
    <row r="460" spans="1:11" customFormat="1" hidden="1" x14ac:dyDescent="0.25">
      <c r="A460" s="7">
        <f>A461*A430</f>
        <v>0</v>
      </c>
      <c r="B460" s="21"/>
    </row>
    <row r="461" spans="1:11" customFormat="1" hidden="1" x14ac:dyDescent="0.25">
      <c r="A461">
        <f>IF(D461&lt;&gt;"",1,0)</f>
        <v>0</v>
      </c>
      <c r="B461" s="77" t="s">
        <v>25</v>
      </c>
      <c r="C461" s="77"/>
      <c r="D461" s="76"/>
      <c r="E461" s="76"/>
      <c r="F461" s="76"/>
      <c r="G461" s="76"/>
      <c r="H461" s="76"/>
      <c r="I461" s="76"/>
      <c r="J461" s="76"/>
      <c r="K461" s="75"/>
    </row>
    <row r="462" spans="1:11" customFormat="1" hidden="1" x14ac:dyDescent="0.25">
      <c r="A462" s="7">
        <f>A461</f>
        <v>0</v>
      </c>
      <c r="B462" s="21"/>
    </row>
    <row r="463" spans="1:11" customFormat="1" ht="54.95" hidden="1" customHeight="1" thickBot="1" x14ac:dyDescent="0.3">
      <c r="A463" s="7">
        <f>A461</f>
        <v>0</v>
      </c>
      <c r="B463" s="74" t="s">
        <v>24</v>
      </c>
      <c r="C463" s="73"/>
      <c r="D463" s="72"/>
      <c r="E463" s="71" t="s">
        <v>23</v>
      </c>
      <c r="F463" s="70"/>
      <c r="G463" s="68" t="s">
        <v>22</v>
      </c>
      <c r="H463" s="69" t="s">
        <v>21</v>
      </c>
      <c r="I463" s="68" t="s">
        <v>20</v>
      </c>
      <c r="J463" s="67" t="s">
        <v>19</v>
      </c>
      <c r="K463" s="66" t="s">
        <v>18</v>
      </c>
    </row>
    <row r="464" spans="1:11" customFormat="1" ht="25.5" hidden="1" customHeight="1" x14ac:dyDescent="0.25">
      <c r="A464" s="7">
        <f>A461</f>
        <v>0</v>
      </c>
      <c r="B464" s="50" t="s">
        <v>17</v>
      </c>
      <c r="C464" s="49"/>
      <c r="D464" s="48"/>
      <c r="E464" s="113"/>
      <c r="F464" s="112"/>
      <c r="G464" s="45" t="s">
        <v>15</v>
      </c>
      <c r="H464" s="44"/>
      <c r="I464" s="43"/>
      <c r="J464" s="42" t="str">
        <f>IF(AND(H464&lt;&gt;"",I464&lt;&gt;""),H464*I464,"")</f>
        <v/>
      </c>
      <c r="K464" s="63" t="str">
        <f>IF(J464&lt;&gt;"",J464*IF($E$453&lt;&gt;"",1.2,1),"")</f>
        <v/>
      </c>
    </row>
    <row r="465" spans="1:13" customFormat="1" ht="25.5" hidden="1" customHeight="1" x14ac:dyDescent="0.25">
      <c r="A465" s="7">
        <f>A461</f>
        <v>0</v>
      </c>
      <c r="B465" s="62"/>
      <c r="C465" s="61"/>
      <c r="D465" s="60"/>
      <c r="E465" s="111"/>
      <c r="F465" s="110"/>
      <c r="G465" s="57" t="s">
        <v>15</v>
      </c>
      <c r="H465" s="56"/>
      <c r="I465" s="55"/>
      <c r="J465" s="54" t="str">
        <f>IF(AND(H465&lt;&gt;"",I465&lt;&gt;""),H465*I465,"")</f>
        <v/>
      </c>
      <c r="K465" s="53" t="str">
        <f>IF(J465&lt;&gt;"",J465*IF($E$453&lt;&gt;"",1.2,1),"")</f>
        <v/>
      </c>
    </row>
    <row r="466" spans="1:13" customFormat="1" ht="25.5" hidden="1" customHeight="1" thickBot="1" x14ac:dyDescent="0.3">
      <c r="A466" s="7">
        <f>A461</f>
        <v>0</v>
      </c>
      <c r="B466" s="40"/>
      <c r="C466" s="39"/>
      <c r="D466" s="38"/>
      <c r="E466" s="109"/>
      <c r="F466" s="108"/>
      <c r="G466" s="35" t="s">
        <v>15</v>
      </c>
      <c r="H466" s="34"/>
      <c r="I466" s="33"/>
      <c r="J466" s="32" t="str">
        <f>IF(AND(H466&lt;&gt;"",I466&lt;&gt;""),H466*I466,"")</f>
        <v/>
      </c>
      <c r="K466" s="31" t="str">
        <f>IF(J466&lt;&gt;"",J466*IF($E$453&lt;&gt;"",1.2,1),"")</f>
        <v/>
      </c>
    </row>
    <row r="467" spans="1:13" customFormat="1" ht="25.5" hidden="1" customHeight="1" x14ac:dyDescent="0.25">
      <c r="A467" s="7">
        <f>A461</f>
        <v>0</v>
      </c>
      <c r="B467" s="50" t="s">
        <v>16</v>
      </c>
      <c r="C467" s="49"/>
      <c r="D467" s="48"/>
      <c r="E467" s="113"/>
      <c r="F467" s="112"/>
      <c r="G467" s="45" t="s">
        <v>15</v>
      </c>
      <c r="H467" s="44"/>
      <c r="I467" s="43"/>
      <c r="J467" s="42" t="str">
        <f>IF(AND(H467&lt;&gt;"",I467&lt;&gt;""),H467*I467,"")</f>
        <v/>
      </c>
      <c r="K467" s="63" t="str">
        <f>IF(J467&lt;&gt;"",J467*IF($E$453&lt;&gt;"",1.2,1),"")</f>
        <v/>
      </c>
    </row>
    <row r="468" spans="1:13" customFormat="1" ht="25.5" hidden="1" customHeight="1" x14ac:dyDescent="0.25">
      <c r="A468" s="7">
        <f>A461</f>
        <v>0</v>
      </c>
      <c r="B468" s="62"/>
      <c r="C468" s="61"/>
      <c r="D468" s="60"/>
      <c r="E468" s="111"/>
      <c r="F468" s="110"/>
      <c r="G468" s="57" t="s">
        <v>15</v>
      </c>
      <c r="H468" s="56"/>
      <c r="I468" s="55"/>
      <c r="J468" s="54" t="str">
        <f>IF(AND(H468&lt;&gt;"",I468&lt;&gt;""),H468*I468,"")</f>
        <v/>
      </c>
      <c r="K468" s="53" t="str">
        <f>IF(J468&lt;&gt;"",J468*IF($E$453&lt;&gt;"",1.2,1),"")</f>
        <v/>
      </c>
    </row>
    <row r="469" spans="1:13" customFormat="1" ht="25.5" hidden="1" customHeight="1" thickBot="1" x14ac:dyDescent="0.3">
      <c r="A469" s="7">
        <f>A461</f>
        <v>0</v>
      </c>
      <c r="B469" s="40"/>
      <c r="C469" s="39"/>
      <c r="D469" s="38"/>
      <c r="E469" s="109"/>
      <c r="F469" s="108"/>
      <c r="G469" s="35" t="s">
        <v>15</v>
      </c>
      <c r="H469" s="34"/>
      <c r="I469" s="33"/>
      <c r="J469" s="32" t="str">
        <f>IF(AND(H469&lt;&gt;"",I469&lt;&gt;""),H469*I469,"")</f>
        <v/>
      </c>
      <c r="K469" s="31" t="str">
        <f>IF(J469&lt;&gt;"",J469*IF($E$453&lt;&gt;"",1.2,1),"")</f>
        <v/>
      </c>
    </row>
    <row r="470" spans="1:13" customFormat="1" ht="25.5" hidden="1" customHeight="1" x14ac:dyDescent="0.25">
      <c r="A470" s="7">
        <f>A461</f>
        <v>0</v>
      </c>
      <c r="B470" s="50" t="s">
        <v>14</v>
      </c>
      <c r="C470" s="49"/>
      <c r="D470" s="48" t="s">
        <v>13</v>
      </c>
      <c r="E470" s="107" t="s">
        <v>11</v>
      </c>
      <c r="F470" s="106"/>
      <c r="G470" s="45" t="s">
        <v>11</v>
      </c>
      <c r="H470" s="44"/>
      <c r="I470" s="43">
        <v>1</v>
      </c>
      <c r="J470" s="42" t="str">
        <f>IF(AND(H470&lt;&gt;"",I470&lt;&gt;""),H470*I470,"")</f>
        <v/>
      </c>
      <c r="K470" s="63" t="str">
        <f>IF(J470&lt;&gt;"",J470*IF($E$453&lt;&gt;"",1.2,1),"")</f>
        <v/>
      </c>
    </row>
    <row r="471" spans="1:13" customFormat="1" ht="25.5" hidden="1" customHeight="1" thickBot="1" x14ac:dyDescent="0.3">
      <c r="A471" s="7">
        <f>A461</f>
        <v>0</v>
      </c>
      <c r="B471" s="40"/>
      <c r="C471" s="39"/>
      <c r="D471" s="38" t="s">
        <v>12</v>
      </c>
      <c r="E471" s="105" t="s">
        <v>11</v>
      </c>
      <c r="F471" s="104"/>
      <c r="G471" s="35" t="s">
        <v>11</v>
      </c>
      <c r="H471" s="34"/>
      <c r="I471" s="33">
        <v>1</v>
      </c>
      <c r="J471" s="32" t="str">
        <f>IF(AND(H471&lt;&gt;"",I471&lt;&gt;""),H471*I471,"")</f>
        <v/>
      </c>
      <c r="K471" s="31" t="str">
        <f>IF(J471&lt;&gt;"",J471*IF($E$453&lt;&gt;"",1.2,1),"")</f>
        <v/>
      </c>
    </row>
    <row r="472" spans="1:13" customFormat="1" ht="25.5" hidden="1" customHeight="1" thickBot="1" x14ac:dyDescent="0.3">
      <c r="A472" s="7">
        <f>A461</f>
        <v>0</v>
      </c>
      <c r="B472" s="30"/>
      <c r="C472" s="29"/>
      <c r="D472" s="29"/>
      <c r="E472" s="29"/>
      <c r="F472" s="29"/>
      <c r="G472" s="29"/>
      <c r="H472" s="28"/>
      <c r="I472" s="28" t="s">
        <v>10</v>
      </c>
      <c r="J472" s="27" t="str">
        <f>IF(SUM(J464:J471)&gt;0,SUM(J464:J471),"")</f>
        <v/>
      </c>
      <c r="K472" s="27" t="str">
        <f>IF(SUM(K464:K471)&gt;0,SUM(K464:K471),"")</f>
        <v/>
      </c>
    </row>
    <row r="473" spans="1:13" customFormat="1" hidden="1" x14ac:dyDescent="0.25">
      <c r="A473" s="7">
        <f>A461</f>
        <v>0</v>
      </c>
      <c r="B473" s="26" t="s">
        <v>9</v>
      </c>
    </row>
    <row r="474" spans="1:13" customFormat="1" hidden="1" x14ac:dyDescent="0.25">
      <c r="A474" s="7">
        <f>A461</f>
        <v>0</v>
      </c>
      <c r="B474" s="21"/>
    </row>
    <row r="475" spans="1:13" customFormat="1" hidden="1" x14ac:dyDescent="0.25">
      <c r="A475" s="7">
        <f>A461</f>
        <v>0</v>
      </c>
      <c r="B475" s="21"/>
    </row>
    <row r="476" spans="1:13" customFormat="1" ht="15" hidden="1" customHeight="1" x14ac:dyDescent="0.25">
      <c r="A476" s="7">
        <f>A461*IF([1]summary!$K$24="",1,0)</f>
        <v>0</v>
      </c>
      <c r="B476" s="21"/>
      <c r="C476" s="25" t="str">
        <f>$C$37</f>
        <v>Týmto zároveň potvrdzujeme, že nami predložená ponuka zodpovedá cenám obvyklým v danom mieste a čase.</v>
      </c>
      <c r="D476" s="25"/>
      <c r="E476" s="25"/>
      <c r="F476" s="25"/>
      <c r="G476" s="25"/>
      <c r="H476" s="25"/>
      <c r="I476" s="25"/>
      <c r="J476" s="25"/>
    </row>
    <row r="477" spans="1:13" customFormat="1" hidden="1" x14ac:dyDescent="0.25">
      <c r="A477" s="7">
        <f>A476</f>
        <v>0</v>
      </c>
      <c r="B477" s="21"/>
    </row>
    <row r="478" spans="1:13" customFormat="1" hidden="1" x14ac:dyDescent="0.25">
      <c r="A478" s="7">
        <f>A476</f>
        <v>0</v>
      </c>
      <c r="B478" s="21"/>
    </row>
    <row r="479" spans="1:13" customFormat="1" hidden="1" x14ac:dyDescent="0.25">
      <c r="A479" s="7">
        <f>A461*IF([1]summary!$F$12='Príloha č. 2'!M479,1,0)</f>
        <v>0</v>
      </c>
      <c r="B479" s="24" t="s">
        <v>36</v>
      </c>
      <c r="C479" s="24"/>
      <c r="D479" s="24"/>
      <c r="E479" s="24"/>
      <c r="F479" s="24"/>
      <c r="G479" s="24"/>
      <c r="H479" s="24"/>
      <c r="I479" s="24"/>
      <c r="J479" s="24"/>
      <c r="K479" s="24"/>
      <c r="M479" s="23" t="s">
        <v>7</v>
      </c>
    </row>
    <row r="480" spans="1:13" customFormat="1" hidden="1" x14ac:dyDescent="0.25">
      <c r="A480" s="7">
        <f>A479</f>
        <v>0</v>
      </c>
      <c r="B480" s="21"/>
    </row>
    <row r="481" spans="1:13" customFormat="1" ht="15" hidden="1" customHeight="1" x14ac:dyDescent="0.25">
      <c r="A481" s="7">
        <f>A479</f>
        <v>0</v>
      </c>
      <c r="B481" s="22" t="s">
        <v>6</v>
      </c>
      <c r="C481" s="22"/>
      <c r="D481" s="22"/>
      <c r="E481" s="22"/>
      <c r="F481" s="22"/>
      <c r="G481" s="22"/>
      <c r="H481" s="22"/>
      <c r="I481" s="22"/>
      <c r="J481" s="22"/>
      <c r="K481" s="22"/>
    </row>
    <row r="482" spans="1:13" customFormat="1" hidden="1" x14ac:dyDescent="0.25">
      <c r="A482" s="7">
        <f>A479</f>
        <v>0</v>
      </c>
      <c r="B482" s="21"/>
    </row>
    <row r="483" spans="1:13" customFormat="1" hidden="1" x14ac:dyDescent="0.25">
      <c r="A483" s="7">
        <f>A479</f>
        <v>0</v>
      </c>
      <c r="B483" s="21"/>
    </row>
    <row r="484" spans="1:13" customFormat="1" hidden="1" x14ac:dyDescent="0.25">
      <c r="A484" s="7">
        <f>A485</f>
        <v>0</v>
      </c>
      <c r="B484" s="21"/>
    </row>
    <row r="485" spans="1:13" customFormat="1" hidden="1" x14ac:dyDescent="0.25">
      <c r="A485" s="7">
        <f>A461*IF([1]summary!$K$24="",IF([1]summary!$J$20="všetky predmety spolu",0,1),IF([1]summary!$E$58="cenové ponuky komplexne",0,1))</f>
        <v>0</v>
      </c>
      <c r="B485" s="21"/>
      <c r="C485" s="20" t="s">
        <v>4</v>
      </c>
      <c r="D485" s="19"/>
    </row>
    <row r="486" spans="1:13" s="14" customFormat="1" hidden="1" x14ac:dyDescent="0.25">
      <c r="A486" s="7">
        <f>A485</f>
        <v>0</v>
      </c>
      <c r="C486" s="20"/>
    </row>
    <row r="487" spans="1:13" s="14" customFormat="1" ht="15" hidden="1" customHeight="1" x14ac:dyDescent="0.25">
      <c r="A487" s="7">
        <f>A485</f>
        <v>0</v>
      </c>
      <c r="C487" s="20" t="s">
        <v>3</v>
      </c>
      <c r="D487" s="19"/>
      <c r="G487" s="18"/>
      <c r="H487" s="18"/>
      <c r="I487" s="18"/>
      <c r="J487" s="18"/>
      <c r="K487" s="18"/>
    </row>
    <row r="488" spans="1:13" s="14" customFormat="1" hidden="1" x14ac:dyDescent="0.25">
      <c r="A488" s="7">
        <f>A485</f>
        <v>0</v>
      </c>
      <c r="F488" s="16"/>
      <c r="G488" s="17" t="str">
        <f>"podpis a pečiatka "&amp;IF([1]summary!$K$24="","navrhovateľa","dodávateľa")</f>
        <v>podpis a pečiatka dodávateľa</v>
      </c>
      <c r="H488" s="17"/>
      <c r="I488" s="17"/>
      <c r="J488" s="17"/>
      <c r="K488" s="17"/>
    </row>
    <row r="489" spans="1:13" s="14" customFormat="1" hidden="1" x14ac:dyDescent="0.25">
      <c r="A489" s="7">
        <f>A485</f>
        <v>0</v>
      </c>
      <c r="F489" s="16"/>
      <c r="G489" s="15"/>
      <c r="H489" s="15"/>
      <c r="I489" s="15"/>
      <c r="J489" s="15"/>
      <c r="K489" s="15"/>
    </row>
    <row r="490" spans="1:13" customFormat="1" ht="15" hidden="1" customHeight="1" x14ac:dyDescent="0.25">
      <c r="A490" s="7">
        <f>A485*IF([1]summary!$K$24="",1,0)</f>
        <v>0</v>
      </c>
      <c r="B490" s="6" t="s">
        <v>5</v>
      </c>
      <c r="C490" s="6"/>
      <c r="D490" s="6"/>
      <c r="E490" s="6"/>
      <c r="F490" s="6"/>
      <c r="G490" s="6"/>
      <c r="H490" s="6"/>
      <c r="I490" s="6"/>
      <c r="J490" s="6"/>
      <c r="K490" s="6"/>
      <c r="L490" s="5"/>
    </row>
    <row r="491" spans="1:13" customFormat="1" hidden="1" x14ac:dyDescent="0.25">
      <c r="A491" s="7">
        <f>A490</f>
        <v>0</v>
      </c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5"/>
    </row>
    <row r="492" spans="1:13" customFormat="1" ht="15" hidden="1" customHeight="1" x14ac:dyDescent="0.25">
      <c r="A492" s="7">
        <f>A485*IF(A490=1,0,1)</f>
        <v>0</v>
      </c>
      <c r="B492" s="6" t="s">
        <v>0</v>
      </c>
      <c r="C492" s="6"/>
      <c r="D492" s="6"/>
      <c r="E492" s="6"/>
      <c r="F492" s="6"/>
      <c r="G492" s="6"/>
      <c r="H492" s="6"/>
      <c r="I492" s="6"/>
      <c r="J492" s="6"/>
      <c r="K492" s="6"/>
      <c r="L492" s="5"/>
    </row>
    <row r="493" spans="1:13" customFormat="1" hidden="1" x14ac:dyDescent="0.25">
      <c r="A493" s="7">
        <f>A492</f>
        <v>0</v>
      </c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5"/>
    </row>
    <row r="494" spans="1:13" s="7" customFormat="1" ht="21" hidden="1" x14ac:dyDescent="0.25">
      <c r="A494" s="7">
        <f>A516*A485*IF(J494="",0,1)</f>
        <v>0</v>
      </c>
      <c r="B494" s="103"/>
      <c r="C494" s="102"/>
      <c r="D494" s="102"/>
      <c r="E494" s="102"/>
      <c r="F494" s="102"/>
      <c r="G494" s="102"/>
      <c r="H494" s="102"/>
      <c r="I494" s="102"/>
      <c r="J494" s="101" t="str">
        <f>$J$4</f>
        <v/>
      </c>
      <c r="K494" s="101"/>
    </row>
    <row r="495" spans="1:13" s="7" customFormat="1" ht="23.25" hidden="1" customHeight="1" x14ac:dyDescent="0.25">
      <c r="A495" s="7">
        <f>A516*A485</f>
        <v>0</v>
      </c>
      <c r="B495" s="99" t="str">
        <f>$B$5</f>
        <v>Kúpna zmluva – Príloha č. 2:</v>
      </c>
      <c r="C495" s="99"/>
      <c r="D495" s="99"/>
      <c r="E495" s="99"/>
      <c r="F495" s="99"/>
      <c r="G495" s="99"/>
      <c r="H495" s="99"/>
      <c r="I495" s="99"/>
      <c r="J495" s="99"/>
      <c r="K495" s="99"/>
      <c r="M495" s="23"/>
    </row>
    <row r="496" spans="1:13" s="7" customFormat="1" hidden="1" x14ac:dyDescent="0.25">
      <c r="A496" s="7">
        <f>A516*A485</f>
        <v>0</v>
      </c>
      <c r="B496" s="100"/>
      <c r="C496" s="100"/>
      <c r="D496" s="100"/>
      <c r="E496" s="100"/>
      <c r="F496" s="100"/>
      <c r="G496" s="100"/>
      <c r="H496" s="100"/>
      <c r="I496" s="100"/>
      <c r="J496" s="100"/>
      <c r="K496" s="100"/>
      <c r="M496" s="23"/>
    </row>
    <row r="497" spans="1:13" s="7" customFormat="1" ht="23.25" hidden="1" customHeight="1" x14ac:dyDescent="0.25">
      <c r="A497" s="7">
        <f>A516*A485</f>
        <v>0</v>
      </c>
      <c r="B497" s="99" t="str">
        <f>$B$7</f>
        <v>Cena dodávaného predmetu zákazky</v>
      </c>
      <c r="C497" s="99"/>
      <c r="D497" s="99"/>
      <c r="E497" s="99"/>
      <c r="F497" s="99"/>
      <c r="G497" s="99"/>
      <c r="H497" s="99"/>
      <c r="I497" s="99"/>
      <c r="J497" s="99"/>
      <c r="K497" s="99"/>
      <c r="M497" s="23"/>
    </row>
    <row r="498" spans="1:13" customFormat="1" hidden="1" x14ac:dyDescent="0.25">
      <c r="A498" s="7">
        <f>A516*A485</f>
        <v>0</v>
      </c>
      <c r="B498" s="21"/>
    </row>
    <row r="499" spans="1:13" customFormat="1" ht="15" hidden="1" customHeight="1" x14ac:dyDescent="0.25">
      <c r="A499" s="7">
        <f>A516*A485</f>
        <v>0</v>
      </c>
      <c r="B499" s="22" t="str">
        <f>$B$9</f>
        <v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zákazky a tieto požiadavky sme zahrnuli do predloženej ponuky.</v>
      </c>
      <c r="C499" s="98"/>
      <c r="D499" s="98"/>
      <c r="E499" s="98"/>
      <c r="F499" s="98"/>
      <c r="G499" s="98"/>
      <c r="H499" s="98"/>
      <c r="I499" s="98"/>
      <c r="J499" s="98"/>
      <c r="K499" s="98"/>
    </row>
    <row r="500" spans="1:13" customFormat="1" hidden="1" x14ac:dyDescent="0.25">
      <c r="A500" s="7">
        <f>A516*A485</f>
        <v>0</v>
      </c>
      <c r="B500" s="98"/>
      <c r="C500" s="98"/>
      <c r="D500" s="98"/>
      <c r="E500" s="98"/>
      <c r="F500" s="98"/>
      <c r="G500" s="98"/>
      <c r="H500" s="98"/>
      <c r="I500" s="98"/>
      <c r="J500" s="98"/>
      <c r="K500" s="98"/>
    </row>
    <row r="501" spans="1:13" customFormat="1" hidden="1" x14ac:dyDescent="0.25">
      <c r="A501" s="7">
        <f>A516*A485</f>
        <v>0</v>
      </c>
      <c r="B501" s="98"/>
      <c r="C501" s="98"/>
      <c r="D501" s="98"/>
      <c r="E501" s="98"/>
      <c r="F501" s="98"/>
      <c r="G501" s="98"/>
      <c r="H501" s="98"/>
      <c r="I501" s="98"/>
      <c r="J501" s="98"/>
      <c r="K501" s="98"/>
    </row>
    <row r="502" spans="1:13" customFormat="1" hidden="1" x14ac:dyDescent="0.25">
      <c r="A502" s="7">
        <f>A516*A485</f>
        <v>0</v>
      </c>
      <c r="B502" s="21"/>
    </row>
    <row r="503" spans="1:13" s="7" customFormat="1" ht="19.5" hidden="1" customHeight="1" thickBot="1" x14ac:dyDescent="0.3">
      <c r="A503" s="7">
        <f>A516*A485</f>
        <v>0</v>
      </c>
      <c r="C503" s="97" t="str">
        <f>"Identifikačné údaje "&amp;IF([1]summary!$K$24="","navrhovateľa:","dodávateľa:")</f>
        <v>Identifikačné údaje dodávateľa:</v>
      </c>
      <c r="D503" s="96"/>
      <c r="E503" s="96"/>
      <c r="F503" s="96"/>
      <c r="G503" s="95"/>
    </row>
    <row r="504" spans="1:13" s="7" customFormat="1" ht="19.5" hidden="1" customHeight="1" x14ac:dyDescent="0.25">
      <c r="A504" s="7">
        <f>A516*A485</f>
        <v>0</v>
      </c>
      <c r="C504" s="94" t="s">
        <v>35</v>
      </c>
      <c r="D504" s="93"/>
      <c r="E504" s="92"/>
      <c r="F504" s="91"/>
      <c r="G504" s="90"/>
    </row>
    <row r="505" spans="1:13" s="7" customFormat="1" ht="39" hidden="1" customHeight="1" x14ac:dyDescent="0.25">
      <c r="A505" s="7">
        <f>A516*A485</f>
        <v>0</v>
      </c>
      <c r="C505" s="89" t="s">
        <v>34</v>
      </c>
      <c r="D505" s="88"/>
      <c r="E505" s="85"/>
      <c r="F505" s="84"/>
      <c r="G505" s="83"/>
    </row>
    <row r="506" spans="1:13" s="7" customFormat="1" ht="19.5" hidden="1" customHeight="1" x14ac:dyDescent="0.25">
      <c r="A506" s="7">
        <f>A516*A485</f>
        <v>0</v>
      </c>
      <c r="C506" s="87" t="s">
        <v>33</v>
      </c>
      <c r="D506" s="86"/>
      <c r="E506" s="85"/>
      <c r="F506" s="84"/>
      <c r="G506" s="83"/>
    </row>
    <row r="507" spans="1:13" s="7" customFormat="1" ht="19.5" hidden="1" customHeight="1" x14ac:dyDescent="0.25">
      <c r="A507" s="7">
        <f>A516*A485</f>
        <v>0</v>
      </c>
      <c r="C507" s="87" t="s">
        <v>32</v>
      </c>
      <c r="D507" s="86"/>
      <c r="E507" s="85"/>
      <c r="F507" s="84"/>
      <c r="G507" s="83"/>
    </row>
    <row r="508" spans="1:13" s="7" customFormat="1" ht="19.5" hidden="1" customHeight="1" x14ac:dyDescent="0.25">
      <c r="A508" s="7">
        <f>A516*A485</f>
        <v>0</v>
      </c>
      <c r="C508" s="87" t="s">
        <v>31</v>
      </c>
      <c r="D508" s="86"/>
      <c r="E508" s="85"/>
      <c r="F508" s="84"/>
      <c r="G508" s="83"/>
    </row>
    <row r="509" spans="1:13" s="7" customFormat="1" ht="19.5" hidden="1" customHeight="1" x14ac:dyDescent="0.25">
      <c r="A509" s="7">
        <f>A516*A485</f>
        <v>0</v>
      </c>
      <c r="C509" s="87" t="s">
        <v>30</v>
      </c>
      <c r="D509" s="86"/>
      <c r="E509" s="85"/>
      <c r="F509" s="84"/>
      <c r="G509" s="83"/>
    </row>
    <row r="510" spans="1:13" s="7" customFormat="1" ht="19.5" hidden="1" customHeight="1" x14ac:dyDescent="0.25">
      <c r="A510" s="7">
        <f>A516*A485</f>
        <v>0</v>
      </c>
      <c r="C510" s="87" t="s">
        <v>29</v>
      </c>
      <c r="D510" s="86"/>
      <c r="E510" s="85"/>
      <c r="F510" s="84"/>
      <c r="G510" s="83"/>
    </row>
    <row r="511" spans="1:13" s="7" customFormat="1" ht="19.5" hidden="1" customHeight="1" x14ac:dyDescent="0.25">
      <c r="A511" s="7">
        <f>A516*A485</f>
        <v>0</v>
      </c>
      <c r="C511" s="87" t="s">
        <v>28</v>
      </c>
      <c r="D511" s="86"/>
      <c r="E511" s="85"/>
      <c r="F511" s="84"/>
      <c r="G511" s="83"/>
    </row>
    <row r="512" spans="1:13" s="7" customFormat="1" ht="19.5" hidden="1" customHeight="1" x14ac:dyDescent="0.25">
      <c r="A512" s="7">
        <f>A516*A485</f>
        <v>0</v>
      </c>
      <c r="C512" s="87" t="s">
        <v>27</v>
      </c>
      <c r="D512" s="86"/>
      <c r="E512" s="85"/>
      <c r="F512" s="84"/>
      <c r="G512" s="83"/>
    </row>
    <row r="513" spans="1:11" s="7" customFormat="1" ht="19.5" hidden="1" customHeight="1" thickBot="1" x14ac:dyDescent="0.3">
      <c r="A513" s="7">
        <f>A516*A485</f>
        <v>0</v>
      </c>
      <c r="C513" s="82" t="s">
        <v>26</v>
      </c>
      <c r="D513" s="81"/>
      <c r="E513" s="80"/>
      <c r="F513" s="79"/>
      <c r="G513" s="78"/>
    </row>
    <row r="514" spans="1:11" customFormat="1" hidden="1" x14ac:dyDescent="0.25">
      <c r="A514" s="7">
        <f>A516*A485</f>
        <v>0</v>
      </c>
      <c r="B514" s="21"/>
    </row>
    <row r="515" spans="1:11" customFormat="1" hidden="1" x14ac:dyDescent="0.25">
      <c r="A515" s="7">
        <f>A516*A485</f>
        <v>0</v>
      </c>
      <c r="B515" s="21"/>
    </row>
    <row r="516" spans="1:11" customFormat="1" hidden="1" x14ac:dyDescent="0.25">
      <c r="A516">
        <f>IF(D516&lt;&gt;"",1,0)</f>
        <v>0</v>
      </c>
      <c r="B516" s="77" t="s">
        <v>25</v>
      </c>
      <c r="C516" s="77"/>
      <c r="D516" s="76"/>
      <c r="E516" s="76"/>
      <c r="F516" s="76"/>
      <c r="G516" s="76"/>
      <c r="H516" s="76"/>
      <c r="I516" s="76"/>
      <c r="J516" s="76"/>
      <c r="K516" s="75"/>
    </row>
    <row r="517" spans="1:11" customFormat="1" hidden="1" x14ac:dyDescent="0.25">
      <c r="A517" s="7">
        <f>A516</f>
        <v>0</v>
      </c>
      <c r="B517" s="21"/>
    </row>
    <row r="518" spans="1:11" customFormat="1" ht="54.95" hidden="1" customHeight="1" thickBot="1" x14ac:dyDescent="0.3">
      <c r="A518" s="7">
        <f>A516</f>
        <v>0</v>
      </c>
      <c r="B518" s="74" t="s">
        <v>24</v>
      </c>
      <c r="C518" s="73"/>
      <c r="D518" s="72"/>
      <c r="E518" s="71" t="s">
        <v>23</v>
      </c>
      <c r="F518" s="70"/>
      <c r="G518" s="68" t="s">
        <v>22</v>
      </c>
      <c r="H518" s="69" t="s">
        <v>21</v>
      </c>
      <c r="I518" s="68" t="s">
        <v>20</v>
      </c>
      <c r="J518" s="67" t="s">
        <v>19</v>
      </c>
      <c r="K518" s="66" t="s">
        <v>18</v>
      </c>
    </row>
    <row r="519" spans="1:11" customFormat="1" ht="25.5" hidden="1" customHeight="1" x14ac:dyDescent="0.25">
      <c r="A519" s="7">
        <f>A516</f>
        <v>0</v>
      </c>
      <c r="B519" s="50" t="s">
        <v>17</v>
      </c>
      <c r="C519" s="49"/>
      <c r="D519" s="48"/>
      <c r="E519" s="65"/>
      <c r="F519" s="64"/>
      <c r="G519" s="45" t="s">
        <v>15</v>
      </c>
      <c r="H519" s="44"/>
      <c r="I519" s="43"/>
      <c r="J519" s="42" t="str">
        <f>IF(AND(H519&lt;&gt;"",I519&lt;&gt;""),H519*I519,"")</f>
        <v/>
      </c>
      <c r="K519" s="63" t="str">
        <f>IF(J519&lt;&gt;"",J519*IF($E$508&lt;&gt;"",1.2,1),"")</f>
        <v/>
      </c>
    </row>
    <row r="520" spans="1:11" customFormat="1" ht="25.5" hidden="1" customHeight="1" x14ac:dyDescent="0.25">
      <c r="A520" s="7">
        <f>A516</f>
        <v>0</v>
      </c>
      <c r="B520" s="62"/>
      <c r="C520" s="61"/>
      <c r="D520" s="60"/>
      <c r="E520" s="59"/>
      <c r="F520" s="58"/>
      <c r="G520" s="57" t="s">
        <v>15</v>
      </c>
      <c r="H520" s="56"/>
      <c r="I520" s="55"/>
      <c r="J520" s="54" t="str">
        <f>IF(AND(H520&lt;&gt;"",I520&lt;&gt;""),H520*I520,"")</f>
        <v/>
      </c>
      <c r="K520" s="53" t="str">
        <f>IF(J520&lt;&gt;"",J520*IF($E$508&lt;&gt;"",1.2,1),"")</f>
        <v/>
      </c>
    </row>
    <row r="521" spans="1:11" customFormat="1" ht="25.5" hidden="1" customHeight="1" thickBot="1" x14ac:dyDescent="0.3">
      <c r="A521" s="7">
        <f>A516</f>
        <v>0</v>
      </c>
      <c r="B521" s="40"/>
      <c r="C521" s="39"/>
      <c r="D521" s="38"/>
      <c r="E521" s="52"/>
      <c r="F521" s="51"/>
      <c r="G521" s="35" t="s">
        <v>15</v>
      </c>
      <c r="H521" s="34"/>
      <c r="I521" s="33"/>
      <c r="J521" s="32" t="str">
        <f>IF(AND(H521&lt;&gt;"",I521&lt;&gt;""),H521*I521,"")</f>
        <v/>
      </c>
      <c r="K521" s="31" t="str">
        <f>IF(J521&lt;&gt;"",J521*IF($E$508&lt;&gt;"",1.2,1),"")</f>
        <v/>
      </c>
    </row>
    <row r="522" spans="1:11" customFormat="1" ht="25.5" hidden="1" customHeight="1" x14ac:dyDescent="0.25">
      <c r="A522" s="7">
        <f>A516</f>
        <v>0</v>
      </c>
      <c r="B522" s="50" t="s">
        <v>16</v>
      </c>
      <c r="C522" s="49"/>
      <c r="D522" s="48"/>
      <c r="E522" s="65"/>
      <c r="F522" s="64"/>
      <c r="G522" s="45" t="s">
        <v>15</v>
      </c>
      <c r="H522" s="44"/>
      <c r="I522" s="43"/>
      <c r="J522" s="42" t="str">
        <f>IF(AND(H522&lt;&gt;"",I522&lt;&gt;""),H522*I522,"")</f>
        <v/>
      </c>
      <c r="K522" s="63" t="str">
        <f>IF(J522&lt;&gt;"",J522*IF($E$508&lt;&gt;"",1.2,1),"")</f>
        <v/>
      </c>
    </row>
    <row r="523" spans="1:11" customFormat="1" ht="25.5" hidden="1" customHeight="1" x14ac:dyDescent="0.25">
      <c r="A523" s="7">
        <f>A516</f>
        <v>0</v>
      </c>
      <c r="B523" s="62"/>
      <c r="C523" s="61"/>
      <c r="D523" s="60"/>
      <c r="E523" s="59"/>
      <c r="F523" s="58"/>
      <c r="G523" s="57" t="s">
        <v>15</v>
      </c>
      <c r="H523" s="56"/>
      <c r="I523" s="55"/>
      <c r="J523" s="54" t="str">
        <f>IF(AND(H523&lt;&gt;"",I523&lt;&gt;""),H523*I523,"")</f>
        <v/>
      </c>
      <c r="K523" s="53" t="str">
        <f>IF(J523&lt;&gt;"",J523*IF($E$508&lt;&gt;"",1.2,1),"")</f>
        <v/>
      </c>
    </row>
    <row r="524" spans="1:11" customFormat="1" ht="25.5" hidden="1" customHeight="1" thickBot="1" x14ac:dyDescent="0.3">
      <c r="A524" s="7">
        <f>A516</f>
        <v>0</v>
      </c>
      <c r="B524" s="40"/>
      <c r="C524" s="39"/>
      <c r="D524" s="38"/>
      <c r="E524" s="52"/>
      <c r="F524" s="51"/>
      <c r="G524" s="35" t="s">
        <v>15</v>
      </c>
      <c r="H524" s="34"/>
      <c r="I524" s="33"/>
      <c r="J524" s="32" t="str">
        <f>IF(AND(H524&lt;&gt;"",I524&lt;&gt;""),H524*I524,"")</f>
        <v/>
      </c>
      <c r="K524" s="31" t="str">
        <f>IF(J524&lt;&gt;"",J524*IF($E$508&lt;&gt;"",1.2,1),"")</f>
        <v/>
      </c>
    </row>
    <row r="525" spans="1:11" customFormat="1" ht="25.5" hidden="1" customHeight="1" x14ac:dyDescent="0.25">
      <c r="A525" s="7">
        <f>A516</f>
        <v>0</v>
      </c>
      <c r="B525" s="50" t="s">
        <v>14</v>
      </c>
      <c r="C525" s="49"/>
      <c r="D525" s="48" t="s">
        <v>13</v>
      </c>
      <c r="E525" s="47" t="s">
        <v>11</v>
      </c>
      <c r="F525" s="46"/>
      <c r="G525" s="45" t="s">
        <v>11</v>
      </c>
      <c r="H525" s="44"/>
      <c r="I525" s="43">
        <v>1</v>
      </c>
      <c r="J525" s="42" t="str">
        <f>IF(AND(H525&lt;&gt;"",I525&lt;&gt;""),H525*I525,"")</f>
        <v/>
      </c>
      <c r="K525" s="63" t="str">
        <f>IF(J525&lt;&gt;"",J525*IF($E$508&lt;&gt;"",1.2,1),"")</f>
        <v/>
      </c>
    </row>
    <row r="526" spans="1:11" customFormat="1" ht="25.5" hidden="1" customHeight="1" thickBot="1" x14ac:dyDescent="0.3">
      <c r="A526" s="7">
        <f>A516</f>
        <v>0</v>
      </c>
      <c r="B526" s="40"/>
      <c r="C526" s="39"/>
      <c r="D526" s="38" t="s">
        <v>12</v>
      </c>
      <c r="E526" s="37" t="s">
        <v>11</v>
      </c>
      <c r="F526" s="36"/>
      <c r="G526" s="35" t="s">
        <v>11</v>
      </c>
      <c r="H526" s="34"/>
      <c r="I526" s="33">
        <v>1</v>
      </c>
      <c r="J526" s="32" t="str">
        <f>IF(AND(H526&lt;&gt;"",I526&lt;&gt;""),H526*I526,"")</f>
        <v/>
      </c>
      <c r="K526" s="31" t="str">
        <f>IF(J526&lt;&gt;"",J526*IF($E$508&lt;&gt;"",1.2,1),"")</f>
        <v/>
      </c>
    </row>
    <row r="527" spans="1:11" customFormat="1" ht="25.5" hidden="1" customHeight="1" thickBot="1" x14ac:dyDescent="0.3">
      <c r="A527" s="7">
        <f>A516</f>
        <v>0</v>
      </c>
      <c r="B527" s="30"/>
      <c r="C527" s="29"/>
      <c r="D527" s="29"/>
      <c r="E527" s="29"/>
      <c r="F527" s="29"/>
      <c r="G527" s="29"/>
      <c r="H527" s="28"/>
      <c r="I527" s="28" t="s">
        <v>10</v>
      </c>
      <c r="J527" s="27" t="str">
        <f>IF(SUM(J519:J526)&gt;0,SUM(J519:J526),"")</f>
        <v/>
      </c>
      <c r="K527" s="27" t="str">
        <f>IF(SUM(K519:K526)&gt;0,SUM(K519:K526),"")</f>
        <v/>
      </c>
    </row>
    <row r="528" spans="1:11" customFormat="1" hidden="1" x14ac:dyDescent="0.25">
      <c r="A528" s="7">
        <f>A516</f>
        <v>0</v>
      </c>
      <c r="B528" s="26" t="s">
        <v>9</v>
      </c>
    </row>
    <row r="529" spans="1:13" customFormat="1" hidden="1" x14ac:dyDescent="0.25">
      <c r="A529" s="7">
        <f>A516</f>
        <v>0</v>
      </c>
      <c r="B529" s="21"/>
    </row>
    <row r="530" spans="1:13" customFormat="1" hidden="1" x14ac:dyDescent="0.25">
      <c r="A530" s="7">
        <f>A516</f>
        <v>0</v>
      </c>
      <c r="B530" s="21"/>
    </row>
    <row r="531" spans="1:13" customFormat="1" ht="15" hidden="1" customHeight="1" x14ac:dyDescent="0.25">
      <c r="A531" s="7">
        <f>A516*IF([1]summary!$K$24="",1,0)</f>
        <v>0</v>
      </c>
      <c r="B531" s="21"/>
      <c r="C531" s="25" t="str">
        <f>$C$37</f>
        <v>Týmto zároveň potvrdzujeme, že nami predložená ponuka zodpovedá cenám obvyklým v danom mieste a čase.</v>
      </c>
      <c r="D531" s="25"/>
      <c r="E531" s="25"/>
      <c r="F531" s="25"/>
      <c r="G531" s="25"/>
      <c r="H531" s="25"/>
      <c r="I531" s="25"/>
      <c r="J531" s="25"/>
    </row>
    <row r="532" spans="1:13" customFormat="1" hidden="1" x14ac:dyDescent="0.25">
      <c r="A532" s="7">
        <f>A531</f>
        <v>0</v>
      </c>
      <c r="B532" s="21"/>
    </row>
    <row r="533" spans="1:13" customFormat="1" hidden="1" x14ac:dyDescent="0.25">
      <c r="A533" s="7">
        <f>A531</f>
        <v>0</v>
      </c>
      <c r="B533" s="21"/>
    </row>
    <row r="534" spans="1:13" customFormat="1" hidden="1" x14ac:dyDescent="0.25">
      <c r="A534" s="7">
        <f>A516*IF([1]summary!$F$12='Príloha č. 2'!M534,1,0)</f>
        <v>0</v>
      </c>
      <c r="B534" s="24" t="s">
        <v>36</v>
      </c>
      <c r="C534" s="24"/>
      <c r="D534" s="24"/>
      <c r="E534" s="24"/>
      <c r="F534" s="24"/>
      <c r="G534" s="24"/>
      <c r="H534" s="24"/>
      <c r="I534" s="24"/>
      <c r="J534" s="24"/>
      <c r="K534" s="24"/>
      <c r="M534" s="23" t="s">
        <v>7</v>
      </c>
    </row>
    <row r="535" spans="1:13" customFormat="1" hidden="1" x14ac:dyDescent="0.25">
      <c r="A535" s="7">
        <f>A534</f>
        <v>0</v>
      </c>
      <c r="B535" s="21"/>
    </row>
    <row r="536" spans="1:13" customFormat="1" ht="15" hidden="1" customHeight="1" x14ac:dyDescent="0.25">
      <c r="A536" s="7">
        <f>A534</f>
        <v>0</v>
      </c>
      <c r="B536" s="22" t="s">
        <v>6</v>
      </c>
      <c r="C536" s="22"/>
      <c r="D536" s="22"/>
      <c r="E536" s="22"/>
      <c r="F536" s="22"/>
      <c r="G536" s="22"/>
      <c r="H536" s="22"/>
      <c r="I536" s="22"/>
      <c r="J536" s="22"/>
      <c r="K536" s="22"/>
    </row>
    <row r="537" spans="1:13" customFormat="1" hidden="1" x14ac:dyDescent="0.25">
      <c r="A537" s="7">
        <f>A534</f>
        <v>0</v>
      </c>
      <c r="B537" s="21"/>
    </row>
    <row r="538" spans="1:13" customFormat="1" hidden="1" x14ac:dyDescent="0.25">
      <c r="A538" s="7">
        <f>A534</f>
        <v>0</v>
      </c>
      <c r="B538" s="21"/>
    </row>
    <row r="539" spans="1:13" customFormat="1" hidden="1" x14ac:dyDescent="0.25">
      <c r="A539" s="7">
        <f>A540</f>
        <v>0</v>
      </c>
      <c r="B539" s="21"/>
    </row>
    <row r="540" spans="1:13" customFormat="1" hidden="1" x14ac:dyDescent="0.25">
      <c r="A540" s="7">
        <f>A516*IF([1]summary!$K$24="",IF([1]summary!$J$20="všetky predmety spolu",0,1),IF([1]summary!$E$58="cenové ponuky komplexne",0,1))</f>
        <v>0</v>
      </c>
      <c r="B540" s="21"/>
      <c r="C540" s="20" t="s">
        <v>4</v>
      </c>
      <c r="D540" s="19"/>
    </row>
    <row r="541" spans="1:13" s="14" customFormat="1" hidden="1" x14ac:dyDescent="0.25">
      <c r="A541" s="7">
        <f>A540</f>
        <v>0</v>
      </c>
      <c r="C541" s="20"/>
    </row>
    <row r="542" spans="1:13" s="14" customFormat="1" ht="15" hidden="1" customHeight="1" x14ac:dyDescent="0.25">
      <c r="A542" s="7">
        <f>A540</f>
        <v>0</v>
      </c>
      <c r="C542" s="20" t="s">
        <v>3</v>
      </c>
      <c r="D542" s="19"/>
      <c r="G542" s="18"/>
      <c r="H542" s="18"/>
      <c r="I542" s="18"/>
      <c r="J542" s="18"/>
      <c r="K542" s="18"/>
    </row>
    <row r="543" spans="1:13" s="14" customFormat="1" hidden="1" x14ac:dyDescent="0.25">
      <c r="A543" s="7">
        <f>A540</f>
        <v>0</v>
      </c>
      <c r="F543" s="16"/>
      <c r="G543" s="17" t="str">
        <f>"podpis a pečiatka "&amp;IF([1]summary!$K$24="","navrhovateľa","dodávateľa")</f>
        <v>podpis a pečiatka dodávateľa</v>
      </c>
      <c r="H543" s="17"/>
      <c r="I543" s="17"/>
      <c r="J543" s="17"/>
      <c r="K543" s="17"/>
    </row>
    <row r="544" spans="1:13" s="14" customFormat="1" hidden="1" x14ac:dyDescent="0.25">
      <c r="A544" s="7">
        <f>A540</f>
        <v>0</v>
      </c>
      <c r="F544" s="16"/>
      <c r="G544" s="15"/>
      <c r="H544" s="15"/>
      <c r="I544" s="15"/>
      <c r="J544" s="15"/>
      <c r="K544" s="15"/>
    </row>
    <row r="545" spans="1:13" customFormat="1" ht="15" hidden="1" customHeight="1" x14ac:dyDescent="0.25">
      <c r="A545" s="7">
        <f>A540*IF([1]summary!$K$24="",1,0)</f>
        <v>0</v>
      </c>
      <c r="B545" s="6" t="s">
        <v>5</v>
      </c>
      <c r="C545" s="6"/>
      <c r="D545" s="6"/>
      <c r="E545" s="6"/>
      <c r="F545" s="6"/>
      <c r="G545" s="6"/>
      <c r="H545" s="6"/>
      <c r="I545" s="6"/>
      <c r="J545" s="6"/>
      <c r="K545" s="6"/>
      <c r="L545" s="5"/>
    </row>
    <row r="546" spans="1:13" customFormat="1" hidden="1" x14ac:dyDescent="0.25">
      <c r="A546" s="7">
        <f>A545</f>
        <v>0</v>
      </c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5"/>
    </row>
    <row r="547" spans="1:13" customFormat="1" ht="15" hidden="1" customHeight="1" x14ac:dyDescent="0.25">
      <c r="A547" s="7">
        <f>A540*IF(A545=1,0,1)</f>
        <v>0</v>
      </c>
      <c r="B547" s="6" t="s">
        <v>0</v>
      </c>
      <c r="C547" s="6"/>
      <c r="D547" s="6"/>
      <c r="E547" s="6"/>
      <c r="F547" s="6"/>
      <c r="G547" s="6"/>
      <c r="H547" s="6"/>
      <c r="I547" s="6"/>
      <c r="J547" s="6"/>
      <c r="K547" s="6"/>
      <c r="L547" s="5"/>
    </row>
    <row r="548" spans="1:13" customFormat="1" hidden="1" x14ac:dyDescent="0.25">
      <c r="A548" s="7">
        <f>A547</f>
        <v>0</v>
      </c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5"/>
    </row>
    <row r="549" spans="1:13" s="7" customFormat="1" ht="21" hidden="1" x14ac:dyDescent="0.25">
      <c r="A549" s="7">
        <f>A571*A540*IF(J549="",0,1)</f>
        <v>0</v>
      </c>
      <c r="B549" s="103"/>
      <c r="C549" s="102"/>
      <c r="D549" s="102"/>
      <c r="E549" s="102"/>
      <c r="F549" s="102"/>
      <c r="G549" s="102"/>
      <c r="H549" s="102"/>
      <c r="I549" s="102"/>
      <c r="J549" s="101" t="str">
        <f>$J$4</f>
        <v/>
      </c>
      <c r="K549" s="101"/>
    </row>
    <row r="550" spans="1:13" s="7" customFormat="1" ht="23.25" hidden="1" customHeight="1" x14ac:dyDescent="0.25">
      <c r="A550" s="7">
        <f>A571*A540</f>
        <v>0</v>
      </c>
      <c r="B550" s="99" t="str">
        <f>$B$5</f>
        <v>Kúpna zmluva – Príloha č. 2:</v>
      </c>
      <c r="C550" s="99"/>
      <c r="D550" s="99"/>
      <c r="E550" s="99"/>
      <c r="F550" s="99"/>
      <c r="G550" s="99"/>
      <c r="H550" s="99"/>
      <c r="I550" s="99"/>
      <c r="J550" s="99"/>
      <c r="K550" s="99"/>
      <c r="M550" s="23"/>
    </row>
    <row r="551" spans="1:13" s="7" customFormat="1" hidden="1" x14ac:dyDescent="0.25">
      <c r="A551" s="7">
        <f>A571*A540</f>
        <v>0</v>
      </c>
      <c r="B551" s="100"/>
      <c r="C551" s="100"/>
      <c r="D551" s="100"/>
      <c r="E551" s="100"/>
      <c r="F551" s="100"/>
      <c r="G551" s="100"/>
      <c r="H551" s="100"/>
      <c r="I551" s="100"/>
      <c r="J551" s="100"/>
      <c r="K551" s="100"/>
      <c r="M551" s="23"/>
    </row>
    <row r="552" spans="1:13" s="7" customFormat="1" ht="23.25" hidden="1" customHeight="1" x14ac:dyDescent="0.25">
      <c r="A552" s="7">
        <f>A571*A540</f>
        <v>0</v>
      </c>
      <c r="B552" s="99" t="str">
        <f>$B$7</f>
        <v>Cena dodávaného predmetu zákazky</v>
      </c>
      <c r="C552" s="99"/>
      <c r="D552" s="99"/>
      <c r="E552" s="99"/>
      <c r="F552" s="99"/>
      <c r="G552" s="99"/>
      <c r="H552" s="99"/>
      <c r="I552" s="99"/>
      <c r="J552" s="99"/>
      <c r="K552" s="99"/>
      <c r="M552" s="23"/>
    </row>
    <row r="553" spans="1:13" customFormat="1" hidden="1" x14ac:dyDescent="0.25">
      <c r="A553" s="7">
        <f>A571*A540</f>
        <v>0</v>
      </c>
      <c r="B553" s="21"/>
    </row>
    <row r="554" spans="1:13" customFormat="1" ht="15" hidden="1" customHeight="1" x14ac:dyDescent="0.25">
      <c r="A554" s="7">
        <f>A571*A540</f>
        <v>0</v>
      </c>
      <c r="B554" s="22" t="str">
        <f>$B$9</f>
        <v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zákazky a tieto požiadavky sme zahrnuli do predloženej ponuky.</v>
      </c>
      <c r="C554" s="98"/>
      <c r="D554" s="98"/>
      <c r="E554" s="98"/>
      <c r="F554" s="98"/>
      <c r="G554" s="98"/>
      <c r="H554" s="98"/>
      <c r="I554" s="98"/>
      <c r="J554" s="98"/>
      <c r="K554" s="98"/>
    </row>
    <row r="555" spans="1:13" customFormat="1" hidden="1" x14ac:dyDescent="0.25">
      <c r="A555" s="7">
        <f>A571*A540</f>
        <v>0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</row>
    <row r="556" spans="1:13" customFormat="1" hidden="1" x14ac:dyDescent="0.25">
      <c r="A556" s="7">
        <f>A571*A540</f>
        <v>0</v>
      </c>
      <c r="B556" s="98"/>
      <c r="C556" s="98"/>
      <c r="D556" s="98"/>
      <c r="E556" s="98"/>
      <c r="F556" s="98"/>
      <c r="G556" s="98"/>
      <c r="H556" s="98"/>
      <c r="I556" s="98"/>
      <c r="J556" s="98"/>
      <c r="K556" s="98"/>
    </row>
    <row r="557" spans="1:13" customFormat="1" hidden="1" x14ac:dyDescent="0.25">
      <c r="A557" s="7">
        <f>A571*A540</f>
        <v>0</v>
      </c>
      <c r="B557" s="21"/>
    </row>
    <row r="558" spans="1:13" s="7" customFormat="1" ht="19.5" hidden="1" customHeight="1" thickBot="1" x14ac:dyDescent="0.3">
      <c r="A558" s="7">
        <f>A571*A540</f>
        <v>0</v>
      </c>
      <c r="C558" s="133" t="str">
        <f>"Identifikačné údaje "&amp;IF([1]summary!$K$24="","navrhovateľa:","dodávateľa:")</f>
        <v>Identifikačné údaje dodávateľa:</v>
      </c>
      <c r="D558" s="132"/>
      <c r="E558" s="132"/>
      <c r="F558" s="132"/>
      <c r="G558" s="131"/>
    </row>
    <row r="559" spans="1:13" s="7" customFormat="1" ht="19.5" hidden="1" customHeight="1" x14ac:dyDescent="0.25">
      <c r="A559" s="7">
        <f>A571*A540</f>
        <v>0</v>
      </c>
      <c r="C559" s="130" t="s">
        <v>35</v>
      </c>
      <c r="D559" s="129"/>
      <c r="E559" s="128"/>
      <c r="F559" s="127"/>
      <c r="G559" s="126"/>
    </row>
    <row r="560" spans="1:13" s="7" customFormat="1" ht="39" hidden="1" customHeight="1" x14ac:dyDescent="0.25">
      <c r="A560" s="7">
        <f>A571*A540</f>
        <v>0</v>
      </c>
      <c r="C560" s="125" t="s">
        <v>34</v>
      </c>
      <c r="D560" s="124"/>
      <c r="E560" s="121"/>
      <c r="F560" s="120"/>
      <c r="G560" s="119"/>
    </row>
    <row r="561" spans="1:11" s="7" customFormat="1" ht="19.5" hidden="1" customHeight="1" x14ac:dyDescent="0.25">
      <c r="A561" s="7">
        <f>A571*A540</f>
        <v>0</v>
      </c>
      <c r="C561" s="123" t="s">
        <v>33</v>
      </c>
      <c r="D561" s="122"/>
      <c r="E561" s="121"/>
      <c r="F561" s="120"/>
      <c r="G561" s="119"/>
    </row>
    <row r="562" spans="1:11" s="7" customFormat="1" ht="19.5" hidden="1" customHeight="1" x14ac:dyDescent="0.25">
      <c r="A562" s="7">
        <f>A571*A540</f>
        <v>0</v>
      </c>
      <c r="C562" s="123" t="s">
        <v>32</v>
      </c>
      <c r="D562" s="122"/>
      <c r="E562" s="121"/>
      <c r="F562" s="120"/>
      <c r="G562" s="119"/>
    </row>
    <row r="563" spans="1:11" s="7" customFormat="1" ht="19.5" hidden="1" customHeight="1" x14ac:dyDescent="0.25">
      <c r="A563" s="7">
        <f>A571*A540</f>
        <v>0</v>
      </c>
      <c r="C563" s="123" t="s">
        <v>31</v>
      </c>
      <c r="D563" s="122"/>
      <c r="E563" s="121"/>
      <c r="F563" s="120"/>
      <c r="G563" s="119"/>
    </row>
    <row r="564" spans="1:11" s="7" customFormat="1" ht="19.5" hidden="1" customHeight="1" x14ac:dyDescent="0.25">
      <c r="A564" s="7">
        <f>A571*A540</f>
        <v>0</v>
      </c>
      <c r="C564" s="123" t="s">
        <v>30</v>
      </c>
      <c r="D564" s="122"/>
      <c r="E564" s="121"/>
      <c r="F564" s="120"/>
      <c r="G564" s="119"/>
    </row>
    <row r="565" spans="1:11" s="7" customFormat="1" ht="19.5" hidden="1" customHeight="1" x14ac:dyDescent="0.25">
      <c r="A565" s="7">
        <f>A571*A540</f>
        <v>0</v>
      </c>
      <c r="C565" s="123" t="s">
        <v>29</v>
      </c>
      <c r="D565" s="122"/>
      <c r="E565" s="121"/>
      <c r="F565" s="120"/>
      <c r="G565" s="119"/>
    </row>
    <row r="566" spans="1:11" s="7" customFormat="1" ht="19.5" hidden="1" customHeight="1" x14ac:dyDescent="0.25">
      <c r="A566" s="7">
        <f>A571*A540</f>
        <v>0</v>
      </c>
      <c r="C566" s="123" t="s">
        <v>28</v>
      </c>
      <c r="D566" s="122"/>
      <c r="E566" s="121"/>
      <c r="F566" s="120"/>
      <c r="G566" s="119"/>
    </row>
    <row r="567" spans="1:11" s="7" customFormat="1" ht="19.5" hidden="1" customHeight="1" x14ac:dyDescent="0.25">
      <c r="A567" s="7">
        <f>A571*A540</f>
        <v>0</v>
      </c>
      <c r="C567" s="123" t="s">
        <v>27</v>
      </c>
      <c r="D567" s="122"/>
      <c r="E567" s="121"/>
      <c r="F567" s="120"/>
      <c r="G567" s="119"/>
    </row>
    <row r="568" spans="1:11" s="7" customFormat="1" ht="19.5" hidden="1" customHeight="1" thickBot="1" x14ac:dyDescent="0.3">
      <c r="A568" s="7">
        <f>A571*A540</f>
        <v>0</v>
      </c>
      <c r="C568" s="118" t="s">
        <v>26</v>
      </c>
      <c r="D568" s="117"/>
      <c r="E568" s="116"/>
      <c r="F568" s="115"/>
      <c r="G568" s="114"/>
    </row>
    <row r="569" spans="1:11" customFormat="1" hidden="1" x14ac:dyDescent="0.25">
      <c r="A569" s="7">
        <f>A571*A540</f>
        <v>0</v>
      </c>
      <c r="B569" s="21"/>
    </row>
    <row r="570" spans="1:11" customFormat="1" hidden="1" x14ac:dyDescent="0.25">
      <c r="A570" s="7">
        <f>A571*A540</f>
        <v>0</v>
      </c>
      <c r="B570" s="21"/>
    </row>
    <row r="571" spans="1:11" customFormat="1" hidden="1" x14ac:dyDescent="0.25">
      <c r="A571">
        <f>IF(D571&lt;&gt;"",1,0)</f>
        <v>0</v>
      </c>
      <c r="B571" s="77" t="s">
        <v>25</v>
      </c>
      <c r="C571" s="77"/>
      <c r="D571" s="76"/>
      <c r="E571" s="76"/>
      <c r="F571" s="76"/>
      <c r="G571" s="76"/>
      <c r="H571" s="76"/>
      <c r="I571" s="76"/>
      <c r="J571" s="76"/>
      <c r="K571" s="75"/>
    </row>
    <row r="572" spans="1:11" customFormat="1" hidden="1" x14ac:dyDescent="0.25">
      <c r="A572" s="7">
        <f>A571</f>
        <v>0</v>
      </c>
      <c r="B572" s="21"/>
    </row>
    <row r="573" spans="1:11" customFormat="1" ht="54.95" hidden="1" customHeight="1" thickBot="1" x14ac:dyDescent="0.3">
      <c r="A573" s="7">
        <f>A571</f>
        <v>0</v>
      </c>
      <c r="B573" s="74" t="s">
        <v>24</v>
      </c>
      <c r="C573" s="73"/>
      <c r="D573" s="72"/>
      <c r="E573" s="71" t="s">
        <v>23</v>
      </c>
      <c r="F573" s="70"/>
      <c r="G573" s="68" t="s">
        <v>22</v>
      </c>
      <c r="H573" s="69" t="s">
        <v>21</v>
      </c>
      <c r="I573" s="68" t="s">
        <v>20</v>
      </c>
      <c r="J573" s="67" t="s">
        <v>19</v>
      </c>
      <c r="K573" s="66" t="s">
        <v>18</v>
      </c>
    </row>
    <row r="574" spans="1:11" customFormat="1" ht="25.5" hidden="1" customHeight="1" x14ac:dyDescent="0.25">
      <c r="A574" s="7">
        <f>A571</f>
        <v>0</v>
      </c>
      <c r="B574" s="50" t="s">
        <v>17</v>
      </c>
      <c r="C574" s="49"/>
      <c r="D574" s="48"/>
      <c r="E574" s="113"/>
      <c r="F574" s="112"/>
      <c r="G574" s="45" t="s">
        <v>15</v>
      </c>
      <c r="H574" s="44"/>
      <c r="I574" s="43"/>
      <c r="J574" s="42" t="str">
        <f>IF(AND(H574&lt;&gt;"",I574&lt;&gt;""),H574*I574,"")</f>
        <v/>
      </c>
      <c r="K574" s="63" t="str">
        <f>IF(J574&lt;&gt;"",J574*IF($E$563&lt;&gt;"",1.2,1),"")</f>
        <v/>
      </c>
    </row>
    <row r="575" spans="1:11" customFormat="1" ht="25.5" hidden="1" customHeight="1" x14ac:dyDescent="0.25">
      <c r="A575" s="7">
        <f>A571</f>
        <v>0</v>
      </c>
      <c r="B575" s="62"/>
      <c r="C575" s="61"/>
      <c r="D575" s="60"/>
      <c r="E575" s="111"/>
      <c r="F575" s="110"/>
      <c r="G575" s="57" t="s">
        <v>15</v>
      </c>
      <c r="H575" s="56"/>
      <c r="I575" s="55"/>
      <c r="J575" s="54" t="str">
        <f>IF(AND(H575&lt;&gt;"",I575&lt;&gt;""),H575*I575,"")</f>
        <v/>
      </c>
      <c r="K575" s="53" t="str">
        <f>IF(J575&lt;&gt;"",J575*IF($E$563&lt;&gt;"",1.2,1),"")</f>
        <v/>
      </c>
    </row>
    <row r="576" spans="1:11" customFormat="1" ht="25.5" hidden="1" customHeight="1" thickBot="1" x14ac:dyDescent="0.3">
      <c r="A576" s="7">
        <f>A571</f>
        <v>0</v>
      </c>
      <c r="B576" s="40"/>
      <c r="C576" s="39"/>
      <c r="D576" s="38"/>
      <c r="E576" s="109"/>
      <c r="F576" s="108"/>
      <c r="G576" s="35" t="s">
        <v>15</v>
      </c>
      <c r="H576" s="34"/>
      <c r="I576" s="33"/>
      <c r="J576" s="32" t="str">
        <f>IF(AND(H576&lt;&gt;"",I576&lt;&gt;""),H576*I576,"")</f>
        <v/>
      </c>
      <c r="K576" s="31" t="str">
        <f>IF(J576&lt;&gt;"",J576*IF($E$563&lt;&gt;"",1.2,1),"")</f>
        <v/>
      </c>
    </row>
    <row r="577" spans="1:13" customFormat="1" ht="25.5" hidden="1" customHeight="1" x14ac:dyDescent="0.25">
      <c r="A577" s="7">
        <f>A571</f>
        <v>0</v>
      </c>
      <c r="B577" s="50" t="s">
        <v>16</v>
      </c>
      <c r="C577" s="49"/>
      <c r="D577" s="48"/>
      <c r="E577" s="113"/>
      <c r="F577" s="112"/>
      <c r="G577" s="45" t="s">
        <v>15</v>
      </c>
      <c r="H577" s="44"/>
      <c r="I577" s="43"/>
      <c r="J577" s="42" t="str">
        <f>IF(AND(H577&lt;&gt;"",I577&lt;&gt;""),H577*I577,"")</f>
        <v/>
      </c>
      <c r="K577" s="63" t="str">
        <f>IF(J577&lt;&gt;"",J577*IF($E$563&lt;&gt;"",1.2,1),"")</f>
        <v/>
      </c>
    </row>
    <row r="578" spans="1:13" customFormat="1" ht="25.5" hidden="1" customHeight="1" x14ac:dyDescent="0.25">
      <c r="A578" s="7">
        <f>A571</f>
        <v>0</v>
      </c>
      <c r="B578" s="62"/>
      <c r="C578" s="61"/>
      <c r="D578" s="60"/>
      <c r="E578" s="111"/>
      <c r="F578" s="110"/>
      <c r="G578" s="57" t="s">
        <v>15</v>
      </c>
      <c r="H578" s="56"/>
      <c r="I578" s="55"/>
      <c r="J578" s="54" t="str">
        <f>IF(AND(H578&lt;&gt;"",I578&lt;&gt;""),H578*I578,"")</f>
        <v/>
      </c>
      <c r="K578" s="53" t="str">
        <f>IF(J578&lt;&gt;"",J578*IF($E$563&lt;&gt;"",1.2,1),"")</f>
        <v/>
      </c>
    </row>
    <row r="579" spans="1:13" customFormat="1" ht="25.5" hidden="1" customHeight="1" thickBot="1" x14ac:dyDescent="0.3">
      <c r="A579" s="7">
        <f>A571</f>
        <v>0</v>
      </c>
      <c r="B579" s="40"/>
      <c r="C579" s="39"/>
      <c r="D579" s="38"/>
      <c r="E579" s="109"/>
      <c r="F579" s="108"/>
      <c r="G579" s="35" t="s">
        <v>15</v>
      </c>
      <c r="H579" s="34"/>
      <c r="I579" s="33"/>
      <c r="J579" s="32" t="str">
        <f>IF(AND(H579&lt;&gt;"",I579&lt;&gt;""),H579*I579,"")</f>
        <v/>
      </c>
      <c r="K579" s="31" t="str">
        <f>IF(J579&lt;&gt;"",J579*IF($E$563&lt;&gt;"",1.2,1),"")</f>
        <v/>
      </c>
    </row>
    <row r="580" spans="1:13" customFormat="1" ht="25.5" hidden="1" customHeight="1" x14ac:dyDescent="0.25">
      <c r="A580" s="7">
        <f>A571</f>
        <v>0</v>
      </c>
      <c r="B580" s="50" t="s">
        <v>14</v>
      </c>
      <c r="C580" s="49"/>
      <c r="D580" s="48" t="s">
        <v>13</v>
      </c>
      <c r="E580" s="107" t="s">
        <v>11</v>
      </c>
      <c r="F580" s="106"/>
      <c r="G580" s="45" t="s">
        <v>11</v>
      </c>
      <c r="H580" s="44"/>
      <c r="I580" s="43">
        <v>1</v>
      </c>
      <c r="J580" s="42" t="str">
        <f>IF(AND(H580&lt;&gt;"",I580&lt;&gt;""),H580*I580,"")</f>
        <v/>
      </c>
      <c r="K580" s="63" t="str">
        <f>IF(J580&lt;&gt;"",J580*IF($E$563&lt;&gt;"",1.2,1),"")</f>
        <v/>
      </c>
    </row>
    <row r="581" spans="1:13" customFormat="1" ht="25.5" hidden="1" customHeight="1" thickBot="1" x14ac:dyDescent="0.3">
      <c r="A581" s="7">
        <f>A571</f>
        <v>0</v>
      </c>
      <c r="B581" s="40"/>
      <c r="C581" s="39"/>
      <c r="D581" s="38" t="s">
        <v>12</v>
      </c>
      <c r="E581" s="105" t="s">
        <v>11</v>
      </c>
      <c r="F581" s="104"/>
      <c r="G581" s="35" t="s">
        <v>11</v>
      </c>
      <c r="H581" s="34"/>
      <c r="I581" s="33">
        <v>1</v>
      </c>
      <c r="J581" s="32" t="str">
        <f>IF(AND(H581&lt;&gt;"",I581&lt;&gt;""),H581*I581,"")</f>
        <v/>
      </c>
      <c r="K581" s="31" t="str">
        <f>IF(J581&lt;&gt;"",J581*IF($E$563&lt;&gt;"",1.2,1),"")</f>
        <v/>
      </c>
    </row>
    <row r="582" spans="1:13" customFormat="1" ht="25.5" hidden="1" customHeight="1" thickBot="1" x14ac:dyDescent="0.3">
      <c r="A582" s="7">
        <f>A571</f>
        <v>0</v>
      </c>
      <c r="B582" s="30"/>
      <c r="C582" s="29"/>
      <c r="D582" s="29"/>
      <c r="E582" s="29"/>
      <c r="F582" s="29"/>
      <c r="G582" s="29"/>
      <c r="H582" s="28"/>
      <c r="I582" s="28" t="s">
        <v>10</v>
      </c>
      <c r="J582" s="27" t="str">
        <f>IF(SUM(J574:J581)&gt;0,SUM(J574:J581),"")</f>
        <v/>
      </c>
      <c r="K582" s="27" t="str">
        <f>IF(SUM(K574:K581)&gt;0,SUM(K574:K581),"")</f>
        <v/>
      </c>
    </row>
    <row r="583" spans="1:13" customFormat="1" hidden="1" x14ac:dyDescent="0.25">
      <c r="A583" s="7">
        <f>A571</f>
        <v>0</v>
      </c>
      <c r="B583" s="26" t="s">
        <v>9</v>
      </c>
    </row>
    <row r="584" spans="1:13" customFormat="1" hidden="1" x14ac:dyDescent="0.25">
      <c r="A584" s="7">
        <f>A571</f>
        <v>0</v>
      </c>
      <c r="B584" s="21"/>
    </row>
    <row r="585" spans="1:13" customFormat="1" hidden="1" x14ac:dyDescent="0.25">
      <c r="A585" s="7">
        <f>A571</f>
        <v>0</v>
      </c>
      <c r="B585" s="21"/>
    </row>
    <row r="586" spans="1:13" customFormat="1" ht="15" hidden="1" customHeight="1" x14ac:dyDescent="0.25">
      <c r="A586" s="7">
        <f>A571*IF([1]summary!$K$24="",1,0)</f>
        <v>0</v>
      </c>
      <c r="B586" s="21"/>
      <c r="C586" s="25" t="str">
        <f>$C$37</f>
        <v>Týmto zároveň potvrdzujeme, že nami predložená ponuka zodpovedá cenám obvyklým v danom mieste a čase.</v>
      </c>
      <c r="D586" s="25"/>
      <c r="E586" s="25"/>
      <c r="F586" s="25"/>
      <c r="G586" s="25"/>
      <c r="H586" s="25"/>
      <c r="I586" s="25"/>
      <c r="J586" s="25"/>
    </row>
    <row r="587" spans="1:13" customFormat="1" hidden="1" x14ac:dyDescent="0.25">
      <c r="A587" s="7">
        <f>A586</f>
        <v>0</v>
      </c>
      <c r="B587" s="21"/>
    </row>
    <row r="588" spans="1:13" customFormat="1" hidden="1" x14ac:dyDescent="0.25">
      <c r="A588" s="7">
        <f>A586</f>
        <v>0</v>
      </c>
      <c r="B588" s="21"/>
    </row>
    <row r="589" spans="1:13" customFormat="1" hidden="1" x14ac:dyDescent="0.25">
      <c r="A589" s="7">
        <f>A571*IF([1]summary!$F$12='Príloha č. 2'!M589,1,0)</f>
        <v>0</v>
      </c>
      <c r="B589" s="24" t="s">
        <v>36</v>
      </c>
      <c r="C589" s="24"/>
      <c r="D589" s="24"/>
      <c r="E589" s="24"/>
      <c r="F589" s="24"/>
      <c r="G589" s="24"/>
      <c r="H589" s="24"/>
      <c r="I589" s="24"/>
      <c r="J589" s="24"/>
      <c r="K589" s="24"/>
      <c r="M589" s="23" t="s">
        <v>7</v>
      </c>
    </row>
    <row r="590" spans="1:13" customFormat="1" hidden="1" x14ac:dyDescent="0.25">
      <c r="A590" s="7">
        <f>A589</f>
        <v>0</v>
      </c>
      <c r="B590" s="21"/>
    </row>
    <row r="591" spans="1:13" customFormat="1" ht="15" hidden="1" customHeight="1" x14ac:dyDescent="0.25">
      <c r="A591" s="7">
        <f>A589</f>
        <v>0</v>
      </c>
      <c r="B591" s="22" t="s">
        <v>6</v>
      </c>
      <c r="C591" s="22"/>
      <c r="D591" s="22"/>
      <c r="E591" s="22"/>
      <c r="F591" s="22"/>
      <c r="G591" s="22"/>
      <c r="H591" s="22"/>
      <c r="I591" s="22"/>
      <c r="J591" s="22"/>
      <c r="K591" s="22"/>
    </row>
    <row r="592" spans="1:13" customFormat="1" hidden="1" x14ac:dyDescent="0.25">
      <c r="A592" s="7">
        <f>A589</f>
        <v>0</v>
      </c>
      <c r="B592" s="21"/>
    </row>
    <row r="593" spans="1:13" customFormat="1" hidden="1" x14ac:dyDescent="0.25">
      <c r="A593" s="7">
        <f>A589</f>
        <v>0</v>
      </c>
      <c r="B593" s="21"/>
    </row>
    <row r="594" spans="1:13" customFormat="1" hidden="1" x14ac:dyDescent="0.25">
      <c r="A594" s="7">
        <f>A595</f>
        <v>0</v>
      </c>
      <c r="B594" s="21"/>
    </row>
    <row r="595" spans="1:13" customFormat="1" hidden="1" x14ac:dyDescent="0.25">
      <c r="A595" s="7">
        <f>A571*IF([1]summary!$K$24="",IF([1]summary!$J$20="všetky predmety spolu",0,1),IF([1]summary!$E$58="cenové ponuky komplexne",0,1))</f>
        <v>0</v>
      </c>
      <c r="B595" s="21"/>
      <c r="C595" s="20" t="s">
        <v>4</v>
      </c>
      <c r="D595" s="19"/>
    </row>
    <row r="596" spans="1:13" s="14" customFormat="1" hidden="1" x14ac:dyDescent="0.25">
      <c r="A596" s="7">
        <f>A595</f>
        <v>0</v>
      </c>
      <c r="C596" s="20"/>
    </row>
    <row r="597" spans="1:13" s="14" customFormat="1" ht="15" hidden="1" customHeight="1" x14ac:dyDescent="0.25">
      <c r="A597" s="7">
        <f>A595</f>
        <v>0</v>
      </c>
      <c r="C597" s="20" t="s">
        <v>3</v>
      </c>
      <c r="D597" s="19"/>
      <c r="G597" s="18"/>
      <c r="H597" s="18"/>
      <c r="I597" s="18"/>
      <c r="J597" s="18"/>
      <c r="K597" s="18"/>
    </row>
    <row r="598" spans="1:13" s="14" customFormat="1" hidden="1" x14ac:dyDescent="0.25">
      <c r="A598" s="7">
        <f>A595</f>
        <v>0</v>
      </c>
      <c r="F598" s="16"/>
      <c r="G598" s="17" t="str">
        <f>"podpis a pečiatka "&amp;IF([1]summary!$K$24="","navrhovateľa","dodávateľa")</f>
        <v>podpis a pečiatka dodávateľa</v>
      </c>
      <c r="H598" s="17"/>
      <c r="I598" s="17"/>
      <c r="J598" s="17"/>
      <c r="K598" s="17"/>
    </row>
    <row r="599" spans="1:13" s="14" customFormat="1" hidden="1" x14ac:dyDescent="0.25">
      <c r="A599" s="7">
        <f>A595</f>
        <v>0</v>
      </c>
      <c r="F599" s="16"/>
      <c r="G599" s="15"/>
      <c r="H599" s="15"/>
      <c r="I599" s="15"/>
      <c r="J599" s="15"/>
      <c r="K599" s="15"/>
    </row>
    <row r="600" spans="1:13" customFormat="1" ht="15" hidden="1" customHeight="1" x14ac:dyDescent="0.25">
      <c r="A600" s="7">
        <f>A595*IF([1]summary!$K$24="",1,0)</f>
        <v>0</v>
      </c>
      <c r="B600" s="6" t="s">
        <v>5</v>
      </c>
      <c r="C600" s="6"/>
      <c r="D600" s="6"/>
      <c r="E600" s="6"/>
      <c r="F600" s="6"/>
      <c r="G600" s="6"/>
      <c r="H600" s="6"/>
      <c r="I600" s="6"/>
      <c r="J600" s="6"/>
      <c r="K600" s="6"/>
      <c r="L600" s="5"/>
    </row>
    <row r="601" spans="1:13" customFormat="1" hidden="1" x14ac:dyDescent="0.25">
      <c r="A601" s="7">
        <f>A600</f>
        <v>0</v>
      </c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5"/>
    </row>
    <row r="602" spans="1:13" customFormat="1" ht="15" hidden="1" customHeight="1" x14ac:dyDescent="0.25">
      <c r="A602" s="7">
        <f>A595*IF(A600=1,0,1)</f>
        <v>0</v>
      </c>
      <c r="B602" s="6" t="s">
        <v>0</v>
      </c>
      <c r="C602" s="6"/>
      <c r="D602" s="6"/>
      <c r="E602" s="6"/>
      <c r="F602" s="6"/>
      <c r="G602" s="6"/>
      <c r="H602" s="6"/>
      <c r="I602" s="6"/>
      <c r="J602" s="6"/>
      <c r="K602" s="6"/>
      <c r="L602" s="5"/>
    </row>
    <row r="603" spans="1:13" customFormat="1" hidden="1" x14ac:dyDescent="0.25">
      <c r="A603" s="7">
        <f>A602</f>
        <v>0</v>
      </c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5"/>
    </row>
    <row r="604" spans="1:13" s="7" customFormat="1" ht="21" hidden="1" x14ac:dyDescent="0.25">
      <c r="A604" s="7">
        <f>A626*A595*IF(J604="",0,1)</f>
        <v>0</v>
      </c>
      <c r="B604" s="103"/>
      <c r="C604" s="102"/>
      <c r="D604" s="102"/>
      <c r="E604" s="102"/>
      <c r="F604" s="102"/>
      <c r="G604" s="102"/>
      <c r="H604" s="102"/>
      <c r="I604" s="102"/>
      <c r="J604" s="101" t="str">
        <f>$J$4</f>
        <v/>
      </c>
      <c r="K604" s="101"/>
    </row>
    <row r="605" spans="1:13" s="7" customFormat="1" ht="23.25" hidden="1" customHeight="1" x14ac:dyDescent="0.25">
      <c r="A605" s="7">
        <f>A626*A595</f>
        <v>0</v>
      </c>
      <c r="B605" s="99" t="str">
        <f>$B$5</f>
        <v>Kúpna zmluva – Príloha č. 2:</v>
      </c>
      <c r="C605" s="99"/>
      <c r="D605" s="99"/>
      <c r="E605" s="99"/>
      <c r="F605" s="99"/>
      <c r="G605" s="99"/>
      <c r="H605" s="99"/>
      <c r="I605" s="99"/>
      <c r="J605" s="99"/>
      <c r="K605" s="99"/>
      <c r="M605" s="23"/>
    </row>
    <row r="606" spans="1:13" s="7" customFormat="1" hidden="1" x14ac:dyDescent="0.25">
      <c r="A606" s="7">
        <f>A626*A595</f>
        <v>0</v>
      </c>
      <c r="B606" s="100"/>
      <c r="C606" s="100"/>
      <c r="D606" s="100"/>
      <c r="E606" s="100"/>
      <c r="F606" s="100"/>
      <c r="G606" s="100"/>
      <c r="H606" s="100"/>
      <c r="I606" s="100"/>
      <c r="J606" s="100"/>
      <c r="K606" s="100"/>
      <c r="M606" s="23"/>
    </row>
    <row r="607" spans="1:13" s="7" customFormat="1" ht="23.25" hidden="1" customHeight="1" x14ac:dyDescent="0.25">
      <c r="A607" s="7">
        <f>A626*A595</f>
        <v>0</v>
      </c>
      <c r="B607" s="99" t="str">
        <f>$B$7</f>
        <v>Cena dodávaného predmetu zákazky</v>
      </c>
      <c r="C607" s="99"/>
      <c r="D607" s="99"/>
      <c r="E607" s="99"/>
      <c r="F607" s="99"/>
      <c r="G607" s="99"/>
      <c r="H607" s="99"/>
      <c r="I607" s="99"/>
      <c r="J607" s="99"/>
      <c r="K607" s="99"/>
      <c r="M607" s="23"/>
    </row>
    <row r="608" spans="1:13" customFormat="1" hidden="1" x14ac:dyDescent="0.25">
      <c r="A608" s="7">
        <f>A626*A595</f>
        <v>0</v>
      </c>
      <c r="B608" s="21"/>
    </row>
    <row r="609" spans="1:11" customFormat="1" ht="15" hidden="1" customHeight="1" x14ac:dyDescent="0.25">
      <c r="A609" s="7">
        <f>A626*A595</f>
        <v>0</v>
      </c>
      <c r="B609" s="22" t="str">
        <f>$B$9</f>
        <v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zákazky a tieto požiadavky sme zahrnuli do predloženej ponuky.</v>
      </c>
      <c r="C609" s="98"/>
      <c r="D609" s="98"/>
      <c r="E609" s="98"/>
      <c r="F609" s="98"/>
      <c r="G609" s="98"/>
      <c r="H609" s="98"/>
      <c r="I609" s="98"/>
      <c r="J609" s="98"/>
      <c r="K609" s="98"/>
    </row>
    <row r="610" spans="1:11" customFormat="1" hidden="1" x14ac:dyDescent="0.25">
      <c r="A610" s="7">
        <f>A626*A595</f>
        <v>0</v>
      </c>
      <c r="B610" s="98"/>
      <c r="C610" s="98"/>
      <c r="D610" s="98"/>
      <c r="E610" s="98"/>
      <c r="F610" s="98"/>
      <c r="G610" s="98"/>
      <c r="H610" s="98"/>
      <c r="I610" s="98"/>
      <c r="J610" s="98"/>
      <c r="K610" s="98"/>
    </row>
    <row r="611" spans="1:11" customFormat="1" hidden="1" x14ac:dyDescent="0.25">
      <c r="A611" s="7">
        <f>A626*A595</f>
        <v>0</v>
      </c>
      <c r="B611" s="98"/>
      <c r="C611" s="98"/>
      <c r="D611" s="98"/>
      <c r="E611" s="98"/>
      <c r="F611" s="98"/>
      <c r="G611" s="98"/>
      <c r="H611" s="98"/>
      <c r="I611" s="98"/>
      <c r="J611" s="98"/>
      <c r="K611" s="98"/>
    </row>
    <row r="612" spans="1:11" customFormat="1" hidden="1" x14ac:dyDescent="0.25">
      <c r="A612" s="7">
        <f>A626*A595</f>
        <v>0</v>
      </c>
      <c r="B612" s="21"/>
    </row>
    <row r="613" spans="1:11" s="7" customFormat="1" ht="19.5" hidden="1" customHeight="1" thickBot="1" x14ac:dyDescent="0.3">
      <c r="A613" s="7">
        <f>A626*A595</f>
        <v>0</v>
      </c>
      <c r="C613" s="133" t="str">
        <f>"Identifikačné údaje "&amp;IF([1]summary!$K$24="","navrhovateľa:","dodávateľa:")</f>
        <v>Identifikačné údaje dodávateľa:</v>
      </c>
      <c r="D613" s="132"/>
      <c r="E613" s="132"/>
      <c r="F613" s="132"/>
      <c r="G613" s="131"/>
    </row>
    <row r="614" spans="1:11" s="7" customFormat="1" ht="19.5" hidden="1" customHeight="1" x14ac:dyDescent="0.25">
      <c r="A614" s="7">
        <f>A626*A595</f>
        <v>0</v>
      </c>
      <c r="C614" s="130" t="s">
        <v>35</v>
      </c>
      <c r="D614" s="129"/>
      <c r="E614" s="128"/>
      <c r="F614" s="127"/>
      <c r="G614" s="126"/>
    </row>
    <row r="615" spans="1:11" s="7" customFormat="1" ht="39" hidden="1" customHeight="1" x14ac:dyDescent="0.25">
      <c r="A615" s="7">
        <f>A626*A595</f>
        <v>0</v>
      </c>
      <c r="C615" s="125" t="s">
        <v>34</v>
      </c>
      <c r="D615" s="124"/>
      <c r="E615" s="121"/>
      <c r="F615" s="120"/>
      <c r="G615" s="119"/>
    </row>
    <row r="616" spans="1:11" s="7" customFormat="1" ht="19.5" hidden="1" customHeight="1" x14ac:dyDescent="0.25">
      <c r="A616" s="7">
        <f>A626*A595</f>
        <v>0</v>
      </c>
      <c r="C616" s="123" t="s">
        <v>33</v>
      </c>
      <c r="D616" s="122"/>
      <c r="E616" s="121"/>
      <c r="F616" s="120"/>
      <c r="G616" s="119"/>
    </row>
    <row r="617" spans="1:11" s="7" customFormat="1" ht="19.5" hidden="1" customHeight="1" x14ac:dyDescent="0.25">
      <c r="A617" s="7">
        <f>A626*A595</f>
        <v>0</v>
      </c>
      <c r="C617" s="123" t="s">
        <v>32</v>
      </c>
      <c r="D617" s="122"/>
      <c r="E617" s="121"/>
      <c r="F617" s="120"/>
      <c r="G617" s="119"/>
    </row>
    <row r="618" spans="1:11" s="7" customFormat="1" ht="19.5" hidden="1" customHeight="1" x14ac:dyDescent="0.25">
      <c r="A618" s="7">
        <f>A626*A595</f>
        <v>0</v>
      </c>
      <c r="C618" s="123" t="s">
        <v>31</v>
      </c>
      <c r="D618" s="122"/>
      <c r="E618" s="121"/>
      <c r="F618" s="120"/>
      <c r="G618" s="119"/>
    </row>
    <row r="619" spans="1:11" s="7" customFormat="1" ht="19.5" hidden="1" customHeight="1" x14ac:dyDescent="0.25">
      <c r="A619" s="7">
        <f>A626*A595</f>
        <v>0</v>
      </c>
      <c r="C619" s="123" t="s">
        <v>30</v>
      </c>
      <c r="D619" s="122"/>
      <c r="E619" s="121"/>
      <c r="F619" s="120"/>
      <c r="G619" s="119"/>
    </row>
    <row r="620" spans="1:11" s="7" customFormat="1" ht="19.5" hidden="1" customHeight="1" x14ac:dyDescent="0.25">
      <c r="A620" s="7">
        <f>A626*A595</f>
        <v>0</v>
      </c>
      <c r="C620" s="123" t="s">
        <v>29</v>
      </c>
      <c r="D620" s="122"/>
      <c r="E620" s="121"/>
      <c r="F620" s="120"/>
      <c r="G620" s="119"/>
    </row>
    <row r="621" spans="1:11" s="7" customFormat="1" ht="19.5" hidden="1" customHeight="1" x14ac:dyDescent="0.25">
      <c r="A621" s="7">
        <f>A626*A595</f>
        <v>0</v>
      </c>
      <c r="C621" s="123" t="s">
        <v>28</v>
      </c>
      <c r="D621" s="122"/>
      <c r="E621" s="121"/>
      <c r="F621" s="120"/>
      <c r="G621" s="119"/>
    </row>
    <row r="622" spans="1:11" s="7" customFormat="1" ht="19.5" hidden="1" customHeight="1" x14ac:dyDescent="0.25">
      <c r="A622" s="7">
        <f>A626*A595</f>
        <v>0</v>
      </c>
      <c r="C622" s="123" t="s">
        <v>27</v>
      </c>
      <c r="D622" s="122"/>
      <c r="E622" s="121"/>
      <c r="F622" s="120"/>
      <c r="G622" s="119"/>
    </row>
    <row r="623" spans="1:11" s="7" customFormat="1" ht="19.5" hidden="1" customHeight="1" thickBot="1" x14ac:dyDescent="0.3">
      <c r="A623" s="7">
        <f>A626*A595</f>
        <v>0</v>
      </c>
      <c r="C623" s="118" t="s">
        <v>26</v>
      </c>
      <c r="D623" s="117"/>
      <c r="E623" s="116"/>
      <c r="F623" s="115"/>
      <c r="G623" s="114"/>
    </row>
    <row r="624" spans="1:11" customFormat="1" hidden="1" x14ac:dyDescent="0.25">
      <c r="A624" s="7">
        <f>A626*A595</f>
        <v>0</v>
      </c>
      <c r="B624" s="21"/>
    </row>
    <row r="625" spans="1:11" customFormat="1" hidden="1" x14ac:dyDescent="0.25">
      <c r="A625" s="7">
        <f>A626*A595</f>
        <v>0</v>
      </c>
      <c r="B625" s="21"/>
    </row>
    <row r="626" spans="1:11" customFormat="1" hidden="1" x14ac:dyDescent="0.25">
      <c r="A626">
        <f>IF(D626&lt;&gt;"",1,0)</f>
        <v>0</v>
      </c>
      <c r="B626" s="77" t="s">
        <v>25</v>
      </c>
      <c r="C626" s="77"/>
      <c r="D626" s="76"/>
      <c r="E626" s="76"/>
      <c r="F626" s="76"/>
      <c r="G626" s="76"/>
      <c r="H626" s="76"/>
      <c r="I626" s="76"/>
      <c r="J626" s="76"/>
      <c r="K626" s="75"/>
    </row>
    <row r="627" spans="1:11" customFormat="1" hidden="1" x14ac:dyDescent="0.25">
      <c r="A627" s="7">
        <f>A626</f>
        <v>0</v>
      </c>
      <c r="B627" s="21"/>
    </row>
    <row r="628" spans="1:11" customFormat="1" ht="54.95" hidden="1" customHeight="1" thickBot="1" x14ac:dyDescent="0.3">
      <c r="A628" s="7">
        <f>A626</f>
        <v>0</v>
      </c>
      <c r="B628" s="74" t="s">
        <v>24</v>
      </c>
      <c r="C628" s="73"/>
      <c r="D628" s="72"/>
      <c r="E628" s="71" t="s">
        <v>23</v>
      </c>
      <c r="F628" s="70"/>
      <c r="G628" s="68" t="s">
        <v>22</v>
      </c>
      <c r="H628" s="69" t="s">
        <v>21</v>
      </c>
      <c r="I628" s="68" t="s">
        <v>20</v>
      </c>
      <c r="J628" s="67" t="s">
        <v>19</v>
      </c>
      <c r="K628" s="66" t="s">
        <v>18</v>
      </c>
    </row>
    <row r="629" spans="1:11" customFormat="1" ht="25.5" hidden="1" customHeight="1" x14ac:dyDescent="0.25">
      <c r="A629" s="7">
        <f>A626</f>
        <v>0</v>
      </c>
      <c r="B629" s="50" t="s">
        <v>17</v>
      </c>
      <c r="C629" s="49"/>
      <c r="D629" s="48"/>
      <c r="E629" s="113"/>
      <c r="F629" s="112"/>
      <c r="G629" s="45" t="s">
        <v>15</v>
      </c>
      <c r="H629" s="44"/>
      <c r="I629" s="43"/>
      <c r="J629" s="42" t="str">
        <f>IF(AND(H629&lt;&gt;"",I629&lt;&gt;""),H629*I629,"")</f>
        <v/>
      </c>
      <c r="K629" s="63" t="str">
        <f>IF(J629&lt;&gt;"",J629*IF($E$618&lt;&gt;"",1.2,1),"")</f>
        <v/>
      </c>
    </row>
    <row r="630" spans="1:11" customFormat="1" ht="25.5" hidden="1" customHeight="1" x14ac:dyDescent="0.25">
      <c r="A630" s="7">
        <f>A626</f>
        <v>0</v>
      </c>
      <c r="B630" s="62"/>
      <c r="C630" s="61"/>
      <c r="D630" s="60"/>
      <c r="E630" s="111"/>
      <c r="F630" s="110"/>
      <c r="G630" s="57" t="s">
        <v>15</v>
      </c>
      <c r="H630" s="56"/>
      <c r="I630" s="55"/>
      <c r="J630" s="54" t="str">
        <f>IF(AND(H630&lt;&gt;"",I630&lt;&gt;""),H630*I630,"")</f>
        <v/>
      </c>
      <c r="K630" s="53" t="str">
        <f>IF(J630&lt;&gt;"",J630*IF($E$618&lt;&gt;"",1.2,1),"")</f>
        <v/>
      </c>
    </row>
    <row r="631" spans="1:11" customFormat="1" ht="25.5" hidden="1" customHeight="1" thickBot="1" x14ac:dyDescent="0.3">
      <c r="A631" s="7">
        <f>A626</f>
        <v>0</v>
      </c>
      <c r="B631" s="40"/>
      <c r="C631" s="39"/>
      <c r="D631" s="38"/>
      <c r="E631" s="109"/>
      <c r="F631" s="108"/>
      <c r="G631" s="35" t="s">
        <v>15</v>
      </c>
      <c r="H631" s="34"/>
      <c r="I631" s="33"/>
      <c r="J631" s="32" t="str">
        <f>IF(AND(H631&lt;&gt;"",I631&lt;&gt;""),H631*I631,"")</f>
        <v/>
      </c>
      <c r="K631" s="31" t="str">
        <f>IF(J631&lt;&gt;"",J631*IF($E$618&lt;&gt;"",1.2,1),"")</f>
        <v/>
      </c>
    </row>
    <row r="632" spans="1:11" customFormat="1" ht="25.5" hidden="1" customHeight="1" x14ac:dyDescent="0.25">
      <c r="A632" s="7">
        <f>A626</f>
        <v>0</v>
      </c>
      <c r="B632" s="50" t="s">
        <v>16</v>
      </c>
      <c r="C632" s="49"/>
      <c r="D632" s="48"/>
      <c r="E632" s="113"/>
      <c r="F632" s="112"/>
      <c r="G632" s="45" t="s">
        <v>15</v>
      </c>
      <c r="H632" s="44"/>
      <c r="I632" s="43"/>
      <c r="J632" s="42" t="str">
        <f>IF(AND(H632&lt;&gt;"",I632&lt;&gt;""),H632*I632,"")</f>
        <v/>
      </c>
      <c r="K632" s="63" t="str">
        <f>IF(J632&lt;&gt;"",J632*IF($E$618&lt;&gt;"",1.2,1),"")</f>
        <v/>
      </c>
    </row>
    <row r="633" spans="1:11" customFormat="1" ht="25.5" hidden="1" customHeight="1" x14ac:dyDescent="0.25">
      <c r="A633" s="7">
        <f>A626</f>
        <v>0</v>
      </c>
      <c r="B633" s="62"/>
      <c r="C633" s="61"/>
      <c r="D633" s="60"/>
      <c r="E633" s="111"/>
      <c r="F633" s="110"/>
      <c r="G633" s="57" t="s">
        <v>15</v>
      </c>
      <c r="H633" s="56"/>
      <c r="I633" s="55"/>
      <c r="J633" s="54" t="str">
        <f>IF(AND(H633&lt;&gt;"",I633&lt;&gt;""),H633*I633,"")</f>
        <v/>
      </c>
      <c r="K633" s="53" t="str">
        <f>IF(J633&lt;&gt;"",J633*IF($E$618&lt;&gt;"",1.2,1),"")</f>
        <v/>
      </c>
    </row>
    <row r="634" spans="1:11" customFormat="1" ht="25.5" hidden="1" customHeight="1" thickBot="1" x14ac:dyDescent="0.3">
      <c r="A634" s="7">
        <f>A626</f>
        <v>0</v>
      </c>
      <c r="B634" s="40"/>
      <c r="C634" s="39"/>
      <c r="D634" s="38"/>
      <c r="E634" s="109"/>
      <c r="F634" s="108"/>
      <c r="G634" s="35" t="s">
        <v>15</v>
      </c>
      <c r="H634" s="34"/>
      <c r="I634" s="33"/>
      <c r="J634" s="32" t="str">
        <f>IF(AND(H634&lt;&gt;"",I634&lt;&gt;""),H634*I634,"")</f>
        <v/>
      </c>
      <c r="K634" s="31" t="str">
        <f>IF(J634&lt;&gt;"",J634*IF($E$618&lt;&gt;"",1.2,1),"")</f>
        <v/>
      </c>
    </row>
    <row r="635" spans="1:11" customFormat="1" ht="25.5" hidden="1" customHeight="1" x14ac:dyDescent="0.25">
      <c r="A635" s="7">
        <f>A626</f>
        <v>0</v>
      </c>
      <c r="B635" s="50" t="s">
        <v>14</v>
      </c>
      <c r="C635" s="49"/>
      <c r="D635" s="48" t="s">
        <v>13</v>
      </c>
      <c r="E635" s="107" t="s">
        <v>11</v>
      </c>
      <c r="F635" s="106"/>
      <c r="G635" s="45" t="s">
        <v>11</v>
      </c>
      <c r="H635" s="44"/>
      <c r="I635" s="43">
        <v>1</v>
      </c>
      <c r="J635" s="42" t="str">
        <f>IF(AND(H635&lt;&gt;"",I635&lt;&gt;""),H635*I635,"")</f>
        <v/>
      </c>
      <c r="K635" s="63" t="str">
        <f>IF(J635&lt;&gt;"",J635*IF($E$618&lt;&gt;"",1.2,1),"")</f>
        <v/>
      </c>
    </row>
    <row r="636" spans="1:11" customFormat="1" ht="25.5" hidden="1" customHeight="1" thickBot="1" x14ac:dyDescent="0.3">
      <c r="A636" s="7">
        <f>A626</f>
        <v>0</v>
      </c>
      <c r="B636" s="40"/>
      <c r="C636" s="39"/>
      <c r="D636" s="38" t="s">
        <v>12</v>
      </c>
      <c r="E636" s="105" t="s">
        <v>11</v>
      </c>
      <c r="F636" s="104"/>
      <c r="G636" s="35" t="s">
        <v>11</v>
      </c>
      <c r="H636" s="34"/>
      <c r="I636" s="33">
        <v>1</v>
      </c>
      <c r="J636" s="32" t="str">
        <f>IF(AND(H636&lt;&gt;"",I636&lt;&gt;""),H636*I636,"")</f>
        <v/>
      </c>
      <c r="K636" s="31" t="str">
        <f>IF(J636&lt;&gt;"",J636*IF($E$618&lt;&gt;"",1.2,1),"")</f>
        <v/>
      </c>
    </row>
    <row r="637" spans="1:11" customFormat="1" ht="25.5" hidden="1" customHeight="1" thickBot="1" x14ac:dyDescent="0.3">
      <c r="A637" s="7">
        <f>A626</f>
        <v>0</v>
      </c>
      <c r="B637" s="30"/>
      <c r="C637" s="29"/>
      <c r="D637" s="29"/>
      <c r="E637" s="29"/>
      <c r="F637" s="29"/>
      <c r="G637" s="29"/>
      <c r="H637" s="28"/>
      <c r="I637" s="28" t="s">
        <v>10</v>
      </c>
      <c r="J637" s="27" t="str">
        <f>IF(SUM(J629:J636)&gt;0,SUM(J629:J636),"")</f>
        <v/>
      </c>
      <c r="K637" s="27" t="str">
        <f>IF(SUM(K629:K636)&gt;0,SUM(K629:K636),"")</f>
        <v/>
      </c>
    </row>
    <row r="638" spans="1:11" customFormat="1" hidden="1" x14ac:dyDescent="0.25">
      <c r="A638" s="7">
        <f>A626</f>
        <v>0</v>
      </c>
      <c r="B638" s="26" t="s">
        <v>9</v>
      </c>
    </row>
    <row r="639" spans="1:11" customFormat="1" hidden="1" x14ac:dyDescent="0.25">
      <c r="A639" s="7">
        <f>A626</f>
        <v>0</v>
      </c>
      <c r="B639" s="21"/>
    </row>
    <row r="640" spans="1:11" customFormat="1" hidden="1" x14ac:dyDescent="0.25">
      <c r="A640" s="7">
        <f>A626</f>
        <v>0</v>
      </c>
      <c r="B640" s="21"/>
    </row>
    <row r="641" spans="1:13" customFormat="1" ht="15" hidden="1" customHeight="1" x14ac:dyDescent="0.25">
      <c r="A641" s="7">
        <f>A626*IF([1]summary!$K$24="",1,0)</f>
        <v>0</v>
      </c>
      <c r="B641" s="21"/>
      <c r="C641" s="25" t="str">
        <f>$C$37</f>
        <v>Týmto zároveň potvrdzujeme, že nami predložená ponuka zodpovedá cenám obvyklým v danom mieste a čase.</v>
      </c>
      <c r="D641" s="25"/>
      <c r="E641" s="25"/>
      <c r="F641" s="25"/>
      <c r="G641" s="25"/>
      <c r="H641" s="25"/>
      <c r="I641" s="25"/>
      <c r="J641" s="25"/>
    </row>
    <row r="642" spans="1:13" customFormat="1" hidden="1" x14ac:dyDescent="0.25">
      <c r="A642" s="7">
        <f>A641</f>
        <v>0</v>
      </c>
      <c r="B642" s="21"/>
    </row>
    <row r="643" spans="1:13" customFormat="1" hidden="1" x14ac:dyDescent="0.25">
      <c r="A643" s="7">
        <f>A641</f>
        <v>0</v>
      </c>
      <c r="B643" s="21"/>
    </row>
    <row r="644" spans="1:13" customFormat="1" hidden="1" x14ac:dyDescent="0.25">
      <c r="A644" s="7">
        <f>A626*IF([1]summary!$F$12='Príloha č. 2'!M644,1,0)</f>
        <v>0</v>
      </c>
      <c r="B644" s="24" t="s">
        <v>36</v>
      </c>
      <c r="C644" s="24"/>
      <c r="D644" s="24"/>
      <c r="E644" s="24"/>
      <c r="F644" s="24"/>
      <c r="G644" s="24"/>
      <c r="H644" s="24"/>
      <c r="I644" s="24"/>
      <c r="J644" s="24"/>
      <c r="K644" s="24"/>
      <c r="M644" s="23" t="s">
        <v>7</v>
      </c>
    </row>
    <row r="645" spans="1:13" customFormat="1" hidden="1" x14ac:dyDescent="0.25">
      <c r="A645" s="7">
        <f>A644</f>
        <v>0</v>
      </c>
      <c r="B645" s="21"/>
    </row>
    <row r="646" spans="1:13" customFormat="1" ht="15" hidden="1" customHeight="1" x14ac:dyDescent="0.25">
      <c r="A646" s="7">
        <f>A644</f>
        <v>0</v>
      </c>
      <c r="B646" s="22" t="s">
        <v>6</v>
      </c>
      <c r="C646" s="22"/>
      <c r="D646" s="22"/>
      <c r="E646" s="22"/>
      <c r="F646" s="22"/>
      <c r="G646" s="22"/>
      <c r="H646" s="22"/>
      <c r="I646" s="22"/>
      <c r="J646" s="22"/>
      <c r="K646" s="22"/>
    </row>
    <row r="647" spans="1:13" customFormat="1" hidden="1" x14ac:dyDescent="0.25">
      <c r="A647" s="7">
        <f>A644</f>
        <v>0</v>
      </c>
      <c r="B647" s="21"/>
    </row>
    <row r="648" spans="1:13" customFormat="1" hidden="1" x14ac:dyDescent="0.25">
      <c r="A648" s="7">
        <f>A644</f>
        <v>0</v>
      </c>
      <c r="B648" s="21"/>
    </row>
    <row r="649" spans="1:13" customFormat="1" hidden="1" x14ac:dyDescent="0.25">
      <c r="A649" s="7">
        <f>A650</f>
        <v>0</v>
      </c>
      <c r="B649" s="21"/>
    </row>
    <row r="650" spans="1:13" customFormat="1" hidden="1" x14ac:dyDescent="0.25">
      <c r="A650" s="7">
        <f>A626*IF([1]summary!$K$24="",IF([1]summary!$J$20="všetky predmety spolu",0,1),IF([1]summary!$E$58="cenové ponuky komplexne",0,1))</f>
        <v>0</v>
      </c>
      <c r="B650" s="21"/>
      <c r="C650" s="20" t="s">
        <v>4</v>
      </c>
      <c r="D650" s="19"/>
    </row>
    <row r="651" spans="1:13" s="14" customFormat="1" hidden="1" x14ac:dyDescent="0.25">
      <c r="A651" s="7">
        <f>A650</f>
        <v>0</v>
      </c>
      <c r="C651" s="20"/>
    </row>
    <row r="652" spans="1:13" s="14" customFormat="1" ht="15" hidden="1" customHeight="1" x14ac:dyDescent="0.25">
      <c r="A652" s="7">
        <f>A650</f>
        <v>0</v>
      </c>
      <c r="C652" s="20" t="s">
        <v>3</v>
      </c>
      <c r="D652" s="19"/>
      <c r="G652" s="18"/>
      <c r="H652" s="18"/>
      <c r="I652" s="18"/>
      <c r="J652" s="18"/>
      <c r="K652" s="18"/>
    </row>
    <row r="653" spans="1:13" s="14" customFormat="1" hidden="1" x14ac:dyDescent="0.25">
      <c r="A653" s="7">
        <f>A650</f>
        <v>0</v>
      </c>
      <c r="F653" s="16"/>
      <c r="G653" s="17" t="str">
        <f>"podpis a pečiatka "&amp;IF([1]summary!$K$24="","navrhovateľa","dodávateľa")</f>
        <v>podpis a pečiatka dodávateľa</v>
      </c>
      <c r="H653" s="17"/>
      <c r="I653" s="17"/>
      <c r="J653" s="17"/>
      <c r="K653" s="17"/>
    </row>
    <row r="654" spans="1:13" s="14" customFormat="1" hidden="1" x14ac:dyDescent="0.25">
      <c r="A654" s="7">
        <f>A650</f>
        <v>0</v>
      </c>
      <c r="F654" s="16"/>
      <c r="G654" s="15"/>
      <c r="H654" s="15"/>
      <c r="I654" s="15"/>
      <c r="J654" s="15"/>
      <c r="K654" s="15"/>
    </row>
    <row r="655" spans="1:13" customFormat="1" ht="15" hidden="1" customHeight="1" x14ac:dyDescent="0.25">
      <c r="A655" s="7">
        <f>A650*IF([1]summary!$K$24="",1,0)</f>
        <v>0</v>
      </c>
      <c r="B655" s="6" t="s">
        <v>5</v>
      </c>
      <c r="C655" s="6"/>
      <c r="D655" s="6"/>
      <c r="E655" s="6"/>
      <c r="F655" s="6"/>
      <c r="G655" s="6"/>
      <c r="H655" s="6"/>
      <c r="I655" s="6"/>
      <c r="J655" s="6"/>
      <c r="K655" s="6"/>
      <c r="L655" s="5"/>
    </row>
    <row r="656" spans="1:13" customFormat="1" hidden="1" x14ac:dyDescent="0.25">
      <c r="A656" s="7">
        <f>A655</f>
        <v>0</v>
      </c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5"/>
    </row>
    <row r="657" spans="1:13" customFormat="1" ht="15" hidden="1" customHeight="1" x14ac:dyDescent="0.25">
      <c r="A657" s="7">
        <f>A650*IF(A655=1,0,1)</f>
        <v>0</v>
      </c>
      <c r="B657" s="6" t="s">
        <v>0</v>
      </c>
      <c r="C657" s="6"/>
      <c r="D657" s="6"/>
      <c r="E657" s="6"/>
      <c r="F657" s="6"/>
      <c r="G657" s="6"/>
      <c r="H657" s="6"/>
      <c r="I657" s="6"/>
      <c r="J657" s="6"/>
      <c r="K657" s="6"/>
      <c r="L657" s="5"/>
    </row>
    <row r="658" spans="1:13" customFormat="1" hidden="1" x14ac:dyDescent="0.25">
      <c r="A658" s="7">
        <f>A657</f>
        <v>0</v>
      </c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5"/>
    </row>
    <row r="659" spans="1:13" s="7" customFormat="1" ht="21" hidden="1" x14ac:dyDescent="0.25">
      <c r="A659" s="7">
        <f>A681*A650*IF(J659="",0,1)</f>
        <v>0</v>
      </c>
      <c r="B659" s="103"/>
      <c r="C659" s="102"/>
      <c r="D659" s="102"/>
      <c r="E659" s="102"/>
      <c r="F659" s="102"/>
      <c r="G659" s="102"/>
      <c r="H659" s="102"/>
      <c r="I659" s="102"/>
      <c r="J659" s="101" t="str">
        <f>$J$4</f>
        <v/>
      </c>
      <c r="K659" s="101"/>
    </row>
    <row r="660" spans="1:13" s="7" customFormat="1" ht="23.25" hidden="1" customHeight="1" x14ac:dyDescent="0.25">
      <c r="A660" s="7">
        <f>A681*A650</f>
        <v>0</v>
      </c>
      <c r="B660" s="99" t="str">
        <f>$B$5</f>
        <v>Kúpna zmluva – Príloha č. 2:</v>
      </c>
      <c r="C660" s="99"/>
      <c r="D660" s="99"/>
      <c r="E660" s="99"/>
      <c r="F660" s="99"/>
      <c r="G660" s="99"/>
      <c r="H660" s="99"/>
      <c r="I660" s="99"/>
      <c r="J660" s="99"/>
      <c r="K660" s="99"/>
      <c r="M660" s="23"/>
    </row>
    <row r="661" spans="1:13" s="7" customFormat="1" hidden="1" x14ac:dyDescent="0.25">
      <c r="A661" s="7">
        <f>A681*A650</f>
        <v>0</v>
      </c>
      <c r="B661" s="100"/>
      <c r="C661" s="100"/>
      <c r="D661" s="100"/>
      <c r="E661" s="100"/>
      <c r="F661" s="100"/>
      <c r="G661" s="100"/>
      <c r="H661" s="100"/>
      <c r="I661" s="100"/>
      <c r="J661" s="100"/>
      <c r="K661" s="100"/>
      <c r="M661" s="23"/>
    </row>
    <row r="662" spans="1:13" s="7" customFormat="1" ht="23.25" hidden="1" customHeight="1" x14ac:dyDescent="0.25">
      <c r="A662" s="7">
        <f>A681*A650</f>
        <v>0</v>
      </c>
      <c r="B662" s="99" t="str">
        <f>$B$7</f>
        <v>Cena dodávaného predmetu zákazky</v>
      </c>
      <c r="C662" s="99"/>
      <c r="D662" s="99"/>
      <c r="E662" s="99"/>
      <c r="F662" s="99"/>
      <c r="G662" s="99"/>
      <c r="H662" s="99"/>
      <c r="I662" s="99"/>
      <c r="J662" s="99"/>
      <c r="K662" s="99"/>
      <c r="M662" s="23"/>
    </row>
    <row r="663" spans="1:13" customFormat="1" hidden="1" x14ac:dyDescent="0.25">
      <c r="A663" s="7">
        <f>A681*A650</f>
        <v>0</v>
      </c>
      <c r="B663" s="21"/>
    </row>
    <row r="664" spans="1:13" customFormat="1" ht="15" hidden="1" customHeight="1" x14ac:dyDescent="0.25">
      <c r="A664" s="7">
        <f>A681*A650</f>
        <v>0</v>
      </c>
      <c r="B664" s="22" t="str">
        <f>$B$9</f>
        <v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zákazky a tieto požiadavky sme zahrnuli do predloženej ponuky.</v>
      </c>
      <c r="C664" s="98"/>
      <c r="D664" s="98"/>
      <c r="E664" s="98"/>
      <c r="F664" s="98"/>
      <c r="G664" s="98"/>
      <c r="H664" s="98"/>
      <c r="I664" s="98"/>
      <c r="J664" s="98"/>
      <c r="K664" s="98"/>
    </row>
    <row r="665" spans="1:13" customFormat="1" hidden="1" x14ac:dyDescent="0.25">
      <c r="A665" s="7">
        <f>A681*A650</f>
        <v>0</v>
      </c>
      <c r="B665" s="98"/>
      <c r="C665" s="98"/>
      <c r="D665" s="98"/>
      <c r="E665" s="98"/>
      <c r="F665" s="98"/>
      <c r="G665" s="98"/>
      <c r="H665" s="98"/>
      <c r="I665" s="98"/>
      <c r="J665" s="98"/>
      <c r="K665" s="98"/>
    </row>
    <row r="666" spans="1:13" customFormat="1" hidden="1" x14ac:dyDescent="0.25">
      <c r="A666" s="7">
        <f>A681*A650</f>
        <v>0</v>
      </c>
      <c r="B666" s="98"/>
      <c r="C666" s="98"/>
      <c r="D666" s="98"/>
      <c r="E666" s="98"/>
      <c r="F666" s="98"/>
      <c r="G666" s="98"/>
      <c r="H666" s="98"/>
      <c r="I666" s="98"/>
      <c r="J666" s="98"/>
      <c r="K666" s="98"/>
    </row>
    <row r="667" spans="1:13" customFormat="1" hidden="1" x14ac:dyDescent="0.25">
      <c r="A667" s="7">
        <f>A681*A650</f>
        <v>0</v>
      </c>
      <c r="B667" s="21"/>
    </row>
    <row r="668" spans="1:13" s="7" customFormat="1" ht="19.5" hidden="1" customHeight="1" thickBot="1" x14ac:dyDescent="0.3">
      <c r="A668" s="7">
        <f>A681*A650</f>
        <v>0</v>
      </c>
      <c r="C668" s="97" t="str">
        <f>"Identifikačné údaje "&amp;IF([1]summary!$K$24="","navrhovateľa:","dodávateľa:")</f>
        <v>Identifikačné údaje dodávateľa:</v>
      </c>
      <c r="D668" s="96"/>
      <c r="E668" s="96"/>
      <c r="F668" s="96"/>
      <c r="G668" s="95"/>
    </row>
    <row r="669" spans="1:13" s="7" customFormat="1" ht="19.5" hidden="1" customHeight="1" x14ac:dyDescent="0.25">
      <c r="A669" s="7">
        <f>A681*A650</f>
        <v>0</v>
      </c>
      <c r="C669" s="94" t="s">
        <v>35</v>
      </c>
      <c r="D669" s="93"/>
      <c r="E669" s="92"/>
      <c r="F669" s="91"/>
      <c r="G669" s="90"/>
    </row>
    <row r="670" spans="1:13" s="7" customFormat="1" ht="39" hidden="1" customHeight="1" x14ac:dyDescent="0.25">
      <c r="A670" s="7">
        <f>A681*A650</f>
        <v>0</v>
      </c>
      <c r="C670" s="89" t="s">
        <v>34</v>
      </c>
      <c r="D670" s="88"/>
      <c r="E670" s="85"/>
      <c r="F670" s="84"/>
      <c r="G670" s="83"/>
    </row>
    <row r="671" spans="1:13" s="7" customFormat="1" ht="19.5" hidden="1" customHeight="1" x14ac:dyDescent="0.25">
      <c r="A671" s="7">
        <f>A681*A650</f>
        <v>0</v>
      </c>
      <c r="C671" s="87" t="s">
        <v>33</v>
      </c>
      <c r="D671" s="86"/>
      <c r="E671" s="85"/>
      <c r="F671" s="84"/>
      <c r="G671" s="83"/>
    </row>
    <row r="672" spans="1:13" s="7" customFormat="1" ht="19.5" hidden="1" customHeight="1" x14ac:dyDescent="0.25">
      <c r="A672" s="7">
        <f>A681*A650</f>
        <v>0</v>
      </c>
      <c r="C672" s="87" t="s">
        <v>32</v>
      </c>
      <c r="D672" s="86"/>
      <c r="E672" s="85"/>
      <c r="F672" s="84"/>
      <c r="G672" s="83"/>
    </row>
    <row r="673" spans="1:11" s="7" customFormat="1" ht="19.5" hidden="1" customHeight="1" x14ac:dyDescent="0.25">
      <c r="A673" s="7">
        <f>A681*A650</f>
        <v>0</v>
      </c>
      <c r="C673" s="87" t="s">
        <v>31</v>
      </c>
      <c r="D673" s="86"/>
      <c r="E673" s="85"/>
      <c r="F673" s="84"/>
      <c r="G673" s="83"/>
    </row>
    <row r="674" spans="1:11" s="7" customFormat="1" ht="19.5" hidden="1" customHeight="1" x14ac:dyDescent="0.25">
      <c r="A674" s="7">
        <f>A681*A650</f>
        <v>0</v>
      </c>
      <c r="C674" s="87" t="s">
        <v>30</v>
      </c>
      <c r="D674" s="86"/>
      <c r="E674" s="85"/>
      <c r="F674" s="84"/>
      <c r="G674" s="83"/>
    </row>
    <row r="675" spans="1:11" s="7" customFormat="1" ht="19.5" hidden="1" customHeight="1" x14ac:dyDescent="0.25">
      <c r="A675" s="7">
        <f>A681*A650</f>
        <v>0</v>
      </c>
      <c r="C675" s="87" t="s">
        <v>29</v>
      </c>
      <c r="D675" s="86"/>
      <c r="E675" s="85"/>
      <c r="F675" s="84"/>
      <c r="G675" s="83"/>
    </row>
    <row r="676" spans="1:11" s="7" customFormat="1" ht="19.5" hidden="1" customHeight="1" x14ac:dyDescent="0.25">
      <c r="A676" s="7">
        <f>A681*A650</f>
        <v>0</v>
      </c>
      <c r="C676" s="87" t="s">
        <v>28</v>
      </c>
      <c r="D676" s="86"/>
      <c r="E676" s="85"/>
      <c r="F676" s="84"/>
      <c r="G676" s="83"/>
    </row>
    <row r="677" spans="1:11" s="7" customFormat="1" ht="19.5" hidden="1" customHeight="1" x14ac:dyDescent="0.25">
      <c r="A677" s="7">
        <f>A681*A650</f>
        <v>0</v>
      </c>
      <c r="C677" s="87" t="s">
        <v>27</v>
      </c>
      <c r="D677" s="86"/>
      <c r="E677" s="85"/>
      <c r="F677" s="84"/>
      <c r="G677" s="83"/>
    </row>
    <row r="678" spans="1:11" s="7" customFormat="1" ht="19.5" hidden="1" customHeight="1" thickBot="1" x14ac:dyDescent="0.3">
      <c r="A678" s="7">
        <f>A681*A650</f>
        <v>0</v>
      </c>
      <c r="C678" s="82" t="s">
        <v>26</v>
      </c>
      <c r="D678" s="81"/>
      <c r="E678" s="80"/>
      <c r="F678" s="79"/>
      <c r="G678" s="78"/>
    </row>
    <row r="679" spans="1:11" customFormat="1" hidden="1" x14ac:dyDescent="0.25">
      <c r="A679" s="7">
        <f>A681*A650</f>
        <v>0</v>
      </c>
      <c r="B679" s="21"/>
    </row>
    <row r="680" spans="1:11" customFormat="1" hidden="1" x14ac:dyDescent="0.25">
      <c r="A680" s="7">
        <f>A681*A650</f>
        <v>0</v>
      </c>
      <c r="B680" s="21"/>
    </row>
    <row r="681" spans="1:11" customFormat="1" hidden="1" x14ac:dyDescent="0.25">
      <c r="A681">
        <f>IF(D681&lt;&gt;"",1,0)</f>
        <v>0</v>
      </c>
      <c r="B681" s="77" t="s">
        <v>25</v>
      </c>
      <c r="C681" s="77"/>
      <c r="D681" s="76"/>
      <c r="E681" s="76"/>
      <c r="F681" s="76"/>
      <c r="G681" s="76"/>
      <c r="H681" s="76"/>
      <c r="I681" s="76"/>
      <c r="J681" s="76"/>
      <c r="K681" s="75"/>
    </row>
    <row r="682" spans="1:11" customFormat="1" hidden="1" x14ac:dyDescent="0.25">
      <c r="A682" s="7">
        <f>A681</f>
        <v>0</v>
      </c>
      <c r="B682" s="21"/>
    </row>
    <row r="683" spans="1:11" customFormat="1" ht="54.95" hidden="1" customHeight="1" thickBot="1" x14ac:dyDescent="0.3">
      <c r="A683" s="7">
        <f>A681</f>
        <v>0</v>
      </c>
      <c r="B683" s="74" t="s">
        <v>24</v>
      </c>
      <c r="C683" s="73"/>
      <c r="D683" s="72"/>
      <c r="E683" s="71" t="s">
        <v>23</v>
      </c>
      <c r="F683" s="70"/>
      <c r="G683" s="68" t="s">
        <v>22</v>
      </c>
      <c r="H683" s="69" t="s">
        <v>21</v>
      </c>
      <c r="I683" s="68" t="s">
        <v>20</v>
      </c>
      <c r="J683" s="67" t="s">
        <v>19</v>
      </c>
      <c r="K683" s="66" t="s">
        <v>18</v>
      </c>
    </row>
    <row r="684" spans="1:11" customFormat="1" ht="25.5" hidden="1" customHeight="1" x14ac:dyDescent="0.25">
      <c r="A684" s="7">
        <f>A681</f>
        <v>0</v>
      </c>
      <c r="B684" s="50" t="s">
        <v>17</v>
      </c>
      <c r="C684" s="49"/>
      <c r="D684" s="48"/>
      <c r="E684" s="65"/>
      <c r="F684" s="64"/>
      <c r="G684" s="45" t="s">
        <v>15</v>
      </c>
      <c r="H684" s="44"/>
      <c r="I684" s="43"/>
      <c r="J684" s="42" t="str">
        <f>IF(AND(H684&lt;&gt;"",I684&lt;&gt;""),H684*I684,"")</f>
        <v/>
      </c>
      <c r="K684" s="63" t="str">
        <f>IF(J684&lt;&gt;"",J684*IF($E$673&lt;&gt;"",1.2,1),"")</f>
        <v/>
      </c>
    </row>
    <row r="685" spans="1:11" customFormat="1" ht="25.5" hidden="1" customHeight="1" x14ac:dyDescent="0.25">
      <c r="A685" s="7">
        <f>A681</f>
        <v>0</v>
      </c>
      <c r="B685" s="62"/>
      <c r="C685" s="61"/>
      <c r="D685" s="60"/>
      <c r="E685" s="59"/>
      <c r="F685" s="58"/>
      <c r="G685" s="57" t="s">
        <v>15</v>
      </c>
      <c r="H685" s="56"/>
      <c r="I685" s="55"/>
      <c r="J685" s="54" t="str">
        <f>IF(AND(H685&lt;&gt;"",I685&lt;&gt;""),H685*I685,"")</f>
        <v/>
      </c>
      <c r="K685" s="53" t="str">
        <f>IF(J685&lt;&gt;"",J685*IF($E$673&lt;&gt;"",1.2,1),"")</f>
        <v/>
      </c>
    </row>
    <row r="686" spans="1:11" customFormat="1" ht="25.5" hidden="1" customHeight="1" thickBot="1" x14ac:dyDescent="0.3">
      <c r="A686" s="7">
        <f>A681</f>
        <v>0</v>
      </c>
      <c r="B686" s="40"/>
      <c r="C686" s="39"/>
      <c r="D686" s="38"/>
      <c r="E686" s="52"/>
      <c r="F686" s="51"/>
      <c r="G686" s="35" t="s">
        <v>15</v>
      </c>
      <c r="H686" s="34"/>
      <c r="I686" s="33"/>
      <c r="J686" s="32" t="str">
        <f>IF(AND(H686&lt;&gt;"",I686&lt;&gt;""),H686*I686,"")</f>
        <v/>
      </c>
      <c r="K686" s="31" t="str">
        <f>IF(J686&lt;&gt;"",J686*IF($E$673&lt;&gt;"",1.2,1),"")</f>
        <v/>
      </c>
    </row>
    <row r="687" spans="1:11" customFormat="1" ht="25.5" hidden="1" customHeight="1" x14ac:dyDescent="0.25">
      <c r="A687" s="7">
        <f>A681</f>
        <v>0</v>
      </c>
      <c r="B687" s="50" t="s">
        <v>16</v>
      </c>
      <c r="C687" s="49"/>
      <c r="D687" s="48"/>
      <c r="E687" s="65"/>
      <c r="F687" s="64"/>
      <c r="G687" s="45" t="s">
        <v>15</v>
      </c>
      <c r="H687" s="44"/>
      <c r="I687" s="43"/>
      <c r="J687" s="42" t="str">
        <f>IF(AND(H687&lt;&gt;"",I687&lt;&gt;""),H687*I687,"")</f>
        <v/>
      </c>
      <c r="K687" s="63" t="str">
        <f>IF(J687&lt;&gt;"",J687*IF($E$673&lt;&gt;"",1.2,1),"")</f>
        <v/>
      </c>
    </row>
    <row r="688" spans="1:11" customFormat="1" ht="25.5" hidden="1" customHeight="1" x14ac:dyDescent="0.25">
      <c r="A688" s="7">
        <f>A681</f>
        <v>0</v>
      </c>
      <c r="B688" s="62"/>
      <c r="C688" s="61"/>
      <c r="D688" s="60"/>
      <c r="E688" s="59"/>
      <c r="F688" s="58"/>
      <c r="G688" s="57" t="s">
        <v>15</v>
      </c>
      <c r="H688" s="56"/>
      <c r="I688" s="55"/>
      <c r="J688" s="54" t="str">
        <f>IF(AND(H688&lt;&gt;"",I688&lt;&gt;""),H688*I688,"")</f>
        <v/>
      </c>
      <c r="K688" s="53" t="str">
        <f>IF(J688&lt;&gt;"",J688*IF($E$673&lt;&gt;"",1.2,1),"")</f>
        <v/>
      </c>
    </row>
    <row r="689" spans="1:13" customFormat="1" ht="25.5" hidden="1" customHeight="1" thickBot="1" x14ac:dyDescent="0.3">
      <c r="A689" s="7">
        <f>A681</f>
        <v>0</v>
      </c>
      <c r="B689" s="40"/>
      <c r="C689" s="39"/>
      <c r="D689" s="38"/>
      <c r="E689" s="52"/>
      <c r="F689" s="51"/>
      <c r="G689" s="35" t="s">
        <v>15</v>
      </c>
      <c r="H689" s="34"/>
      <c r="I689" s="33"/>
      <c r="J689" s="32" t="str">
        <f>IF(AND(H689&lt;&gt;"",I689&lt;&gt;""),H689*I689,"")</f>
        <v/>
      </c>
      <c r="K689" s="31" t="str">
        <f>IF(J689&lt;&gt;"",J689*IF($E$673&lt;&gt;"",1.2,1),"")</f>
        <v/>
      </c>
    </row>
    <row r="690" spans="1:13" customFormat="1" ht="25.5" hidden="1" customHeight="1" x14ac:dyDescent="0.25">
      <c r="A690" s="7">
        <f>A681</f>
        <v>0</v>
      </c>
      <c r="B690" s="50" t="s">
        <v>14</v>
      </c>
      <c r="C690" s="49"/>
      <c r="D690" s="48" t="s">
        <v>13</v>
      </c>
      <c r="E690" s="47" t="s">
        <v>11</v>
      </c>
      <c r="F690" s="46"/>
      <c r="G690" s="45" t="s">
        <v>11</v>
      </c>
      <c r="H690" s="44"/>
      <c r="I690" s="43">
        <v>1</v>
      </c>
      <c r="J690" s="42" t="str">
        <f>IF(AND(H690&lt;&gt;"",I690&lt;&gt;""),H690*I690,"")</f>
        <v/>
      </c>
      <c r="K690" s="63" t="str">
        <f>IF(J690&lt;&gt;"",J690*IF($E$673&lt;&gt;"",1.2,1),"")</f>
        <v/>
      </c>
    </row>
    <row r="691" spans="1:13" customFormat="1" ht="25.5" hidden="1" customHeight="1" thickBot="1" x14ac:dyDescent="0.3">
      <c r="A691" s="7">
        <f>A681</f>
        <v>0</v>
      </c>
      <c r="B691" s="40"/>
      <c r="C691" s="39"/>
      <c r="D691" s="38" t="s">
        <v>12</v>
      </c>
      <c r="E691" s="37" t="s">
        <v>11</v>
      </c>
      <c r="F691" s="36"/>
      <c r="G691" s="35" t="s">
        <v>11</v>
      </c>
      <c r="H691" s="34"/>
      <c r="I691" s="33">
        <v>1</v>
      </c>
      <c r="J691" s="32" t="str">
        <f>IF(AND(H691&lt;&gt;"",I691&lt;&gt;""),H691*I691,"")</f>
        <v/>
      </c>
      <c r="K691" s="31" t="str">
        <f>IF(J691&lt;&gt;"",J691*IF($E$673&lt;&gt;"",1.2,1),"")</f>
        <v/>
      </c>
    </row>
    <row r="692" spans="1:13" customFormat="1" ht="25.5" hidden="1" customHeight="1" thickBot="1" x14ac:dyDescent="0.3">
      <c r="A692" s="7">
        <f>A681</f>
        <v>0</v>
      </c>
      <c r="B692" s="30"/>
      <c r="C692" s="29"/>
      <c r="D692" s="29"/>
      <c r="E692" s="29"/>
      <c r="F692" s="29"/>
      <c r="G692" s="29"/>
      <c r="H692" s="28"/>
      <c r="I692" s="28" t="s">
        <v>10</v>
      </c>
      <c r="J692" s="27" t="str">
        <f>IF(SUM(J684:J691)&gt;0,SUM(J684:J691),"")</f>
        <v/>
      </c>
      <c r="K692" s="27" t="str">
        <f>IF(SUM(K684:K691)&gt;0,SUM(K684:K691),"")</f>
        <v/>
      </c>
    </row>
    <row r="693" spans="1:13" customFormat="1" hidden="1" x14ac:dyDescent="0.25">
      <c r="A693" s="7">
        <f>A681</f>
        <v>0</v>
      </c>
      <c r="B693" s="26" t="s">
        <v>9</v>
      </c>
    </row>
    <row r="694" spans="1:13" customFormat="1" hidden="1" x14ac:dyDescent="0.25">
      <c r="A694" s="7">
        <f>A681</f>
        <v>0</v>
      </c>
      <c r="B694" s="21"/>
    </row>
    <row r="695" spans="1:13" customFormat="1" hidden="1" x14ac:dyDescent="0.25">
      <c r="A695" s="7">
        <f>A681</f>
        <v>0</v>
      </c>
      <c r="B695" s="21"/>
    </row>
    <row r="696" spans="1:13" customFormat="1" ht="15" hidden="1" customHeight="1" x14ac:dyDescent="0.25">
      <c r="A696" s="7">
        <f>A681*IF([1]summary!$K$24="",1,0)</f>
        <v>0</v>
      </c>
      <c r="B696" s="21"/>
      <c r="C696" s="25" t="str">
        <f>$C$37</f>
        <v>Týmto zároveň potvrdzujeme, že nami predložená ponuka zodpovedá cenám obvyklým v danom mieste a čase.</v>
      </c>
      <c r="D696" s="25"/>
      <c r="E696" s="25"/>
      <c r="F696" s="25"/>
      <c r="G696" s="25"/>
      <c r="H696" s="25"/>
      <c r="I696" s="25"/>
      <c r="J696" s="25"/>
    </row>
    <row r="697" spans="1:13" customFormat="1" hidden="1" x14ac:dyDescent="0.25">
      <c r="A697" s="7">
        <f>A696</f>
        <v>0</v>
      </c>
      <c r="B697" s="21"/>
    </row>
    <row r="698" spans="1:13" customFormat="1" hidden="1" x14ac:dyDescent="0.25">
      <c r="A698" s="7">
        <f>A696</f>
        <v>0</v>
      </c>
      <c r="B698" s="21"/>
    </row>
    <row r="699" spans="1:13" customFormat="1" hidden="1" x14ac:dyDescent="0.25">
      <c r="A699" s="7">
        <f>A681*IF([1]summary!$F$12='Príloha č. 2'!M699,1,0)</f>
        <v>0</v>
      </c>
      <c r="B699" s="24" t="s">
        <v>36</v>
      </c>
      <c r="C699" s="24"/>
      <c r="D699" s="24"/>
      <c r="E699" s="24"/>
      <c r="F699" s="24"/>
      <c r="G699" s="24"/>
      <c r="H699" s="24"/>
      <c r="I699" s="24"/>
      <c r="J699" s="24"/>
      <c r="K699" s="24"/>
      <c r="M699" s="23" t="s">
        <v>7</v>
      </c>
    </row>
    <row r="700" spans="1:13" customFormat="1" hidden="1" x14ac:dyDescent="0.25">
      <c r="A700" s="7">
        <f>A699</f>
        <v>0</v>
      </c>
      <c r="B700" s="21"/>
    </row>
    <row r="701" spans="1:13" customFormat="1" ht="15" hidden="1" customHeight="1" x14ac:dyDescent="0.25">
      <c r="A701" s="7">
        <f>A699</f>
        <v>0</v>
      </c>
      <c r="B701" s="22" t="s">
        <v>6</v>
      </c>
      <c r="C701" s="22"/>
      <c r="D701" s="22"/>
      <c r="E701" s="22"/>
      <c r="F701" s="22"/>
      <c r="G701" s="22"/>
      <c r="H701" s="22"/>
      <c r="I701" s="22"/>
      <c r="J701" s="22"/>
      <c r="K701" s="22"/>
    </row>
    <row r="702" spans="1:13" customFormat="1" hidden="1" x14ac:dyDescent="0.25">
      <c r="A702" s="7">
        <f>A699</f>
        <v>0</v>
      </c>
      <c r="B702" s="21"/>
    </row>
    <row r="703" spans="1:13" customFormat="1" hidden="1" x14ac:dyDescent="0.25">
      <c r="A703" s="7">
        <f>A699</f>
        <v>0</v>
      </c>
      <c r="B703" s="21"/>
    </row>
    <row r="704" spans="1:13" customFormat="1" hidden="1" x14ac:dyDescent="0.25">
      <c r="A704" s="7">
        <f>A705</f>
        <v>0</v>
      </c>
      <c r="B704" s="21"/>
    </row>
    <row r="705" spans="1:13" customFormat="1" hidden="1" x14ac:dyDescent="0.25">
      <c r="A705" s="7">
        <f>A681*IF([1]summary!$K$24="",IF([1]summary!$J$20="všetky predmety spolu",0,1),IF([1]summary!$E$58="cenové ponuky komplexne",0,1))</f>
        <v>0</v>
      </c>
      <c r="B705" s="21"/>
      <c r="C705" s="20" t="s">
        <v>4</v>
      </c>
      <c r="D705" s="19"/>
    </row>
    <row r="706" spans="1:13" s="14" customFormat="1" hidden="1" x14ac:dyDescent="0.25">
      <c r="A706" s="7">
        <f>A705</f>
        <v>0</v>
      </c>
      <c r="C706" s="20"/>
    </row>
    <row r="707" spans="1:13" s="14" customFormat="1" ht="15" hidden="1" customHeight="1" x14ac:dyDescent="0.25">
      <c r="A707" s="7">
        <f>A705</f>
        <v>0</v>
      </c>
      <c r="C707" s="20" t="s">
        <v>3</v>
      </c>
      <c r="D707" s="19"/>
      <c r="G707" s="18"/>
      <c r="H707" s="18"/>
      <c r="I707" s="18"/>
      <c r="J707" s="18"/>
      <c r="K707" s="18"/>
    </row>
    <row r="708" spans="1:13" s="14" customFormat="1" hidden="1" x14ac:dyDescent="0.25">
      <c r="A708" s="7">
        <f>A705</f>
        <v>0</v>
      </c>
      <c r="F708" s="16"/>
      <c r="G708" s="134" t="str">
        <f>"podpis a pečiatka "&amp;IF([1]summary!$K$24="","navrhovateľa","dodávateľa")</f>
        <v>podpis a pečiatka dodávateľa</v>
      </c>
      <c r="H708" s="134"/>
      <c r="I708" s="134"/>
      <c r="J708" s="134"/>
      <c r="K708" s="134"/>
    </row>
    <row r="709" spans="1:13" s="14" customFormat="1" hidden="1" x14ac:dyDescent="0.25">
      <c r="A709" s="7">
        <f>A705</f>
        <v>0</v>
      </c>
      <c r="F709" s="16"/>
      <c r="G709" s="15"/>
      <c r="H709" s="15"/>
      <c r="I709" s="15"/>
      <c r="J709" s="15"/>
      <c r="K709" s="15"/>
    </row>
    <row r="710" spans="1:13" customFormat="1" ht="15" hidden="1" customHeight="1" x14ac:dyDescent="0.25">
      <c r="A710" s="7">
        <f>A705*IF([1]summary!$K$24="",1,0)</f>
        <v>0</v>
      </c>
      <c r="B710" s="6" t="s">
        <v>5</v>
      </c>
      <c r="C710" s="6"/>
      <c r="D710" s="6"/>
      <c r="E710" s="6"/>
      <c r="F710" s="6"/>
      <c r="G710" s="6"/>
      <c r="H710" s="6"/>
      <c r="I710" s="6"/>
      <c r="J710" s="6"/>
      <c r="K710" s="6"/>
      <c r="L710" s="5"/>
    </row>
    <row r="711" spans="1:13" customFormat="1" hidden="1" x14ac:dyDescent="0.25">
      <c r="A711" s="7">
        <f>A710</f>
        <v>0</v>
      </c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5"/>
    </row>
    <row r="712" spans="1:13" customFormat="1" ht="15" hidden="1" customHeight="1" x14ac:dyDescent="0.25">
      <c r="A712" s="7">
        <f>A705*IF(A710=1,0,1)</f>
        <v>0</v>
      </c>
      <c r="B712" s="6" t="s">
        <v>0</v>
      </c>
      <c r="C712" s="6"/>
      <c r="D712" s="6"/>
      <c r="E712" s="6"/>
      <c r="F712" s="6"/>
      <c r="G712" s="6"/>
      <c r="H712" s="6"/>
      <c r="I712" s="6"/>
      <c r="J712" s="6"/>
      <c r="K712" s="6"/>
      <c r="L712" s="5"/>
    </row>
    <row r="713" spans="1:13" customFormat="1" hidden="1" x14ac:dyDescent="0.25">
      <c r="A713" s="7">
        <f>A712</f>
        <v>0</v>
      </c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5"/>
    </row>
    <row r="714" spans="1:13" s="7" customFormat="1" ht="21" hidden="1" x14ac:dyDescent="0.25">
      <c r="A714" s="7">
        <f>A736*A705*IF(J714="",0,1)</f>
        <v>0</v>
      </c>
      <c r="B714" s="103"/>
      <c r="C714" s="102"/>
      <c r="D714" s="102"/>
      <c r="E714" s="102"/>
      <c r="F714" s="102"/>
      <c r="G714" s="102"/>
      <c r="H714" s="102"/>
      <c r="I714" s="102"/>
      <c r="J714" s="101" t="str">
        <f>$J$4</f>
        <v/>
      </c>
      <c r="K714" s="101"/>
    </row>
    <row r="715" spans="1:13" s="7" customFormat="1" ht="23.25" hidden="1" customHeight="1" x14ac:dyDescent="0.25">
      <c r="A715" s="7">
        <f>A736*A705</f>
        <v>0</v>
      </c>
      <c r="B715" s="99" t="str">
        <f>$B$5</f>
        <v>Kúpna zmluva – Príloha č. 2:</v>
      </c>
      <c r="C715" s="99"/>
      <c r="D715" s="99"/>
      <c r="E715" s="99"/>
      <c r="F715" s="99"/>
      <c r="G715" s="99"/>
      <c r="H715" s="99"/>
      <c r="I715" s="99"/>
      <c r="J715" s="99"/>
      <c r="K715" s="99"/>
      <c r="M715" s="23"/>
    </row>
    <row r="716" spans="1:13" s="7" customFormat="1" hidden="1" x14ac:dyDescent="0.25">
      <c r="A716" s="7">
        <f>A736*A705</f>
        <v>0</v>
      </c>
      <c r="B716" s="100"/>
      <c r="C716" s="100"/>
      <c r="D716" s="100"/>
      <c r="E716" s="100"/>
      <c r="F716" s="100"/>
      <c r="G716" s="100"/>
      <c r="H716" s="100"/>
      <c r="I716" s="100"/>
      <c r="J716" s="100"/>
      <c r="K716" s="100"/>
      <c r="M716" s="23"/>
    </row>
    <row r="717" spans="1:13" s="7" customFormat="1" ht="23.25" hidden="1" customHeight="1" x14ac:dyDescent="0.25">
      <c r="A717" s="7">
        <f>A736*A705</f>
        <v>0</v>
      </c>
      <c r="B717" s="99" t="str">
        <f>$B$7</f>
        <v>Cena dodávaného predmetu zákazky</v>
      </c>
      <c r="C717" s="99"/>
      <c r="D717" s="99"/>
      <c r="E717" s="99"/>
      <c r="F717" s="99"/>
      <c r="G717" s="99"/>
      <c r="H717" s="99"/>
      <c r="I717" s="99"/>
      <c r="J717" s="99"/>
      <c r="K717" s="99"/>
      <c r="M717" s="23"/>
    </row>
    <row r="718" spans="1:13" customFormat="1" hidden="1" x14ac:dyDescent="0.25">
      <c r="A718" s="7">
        <f>A736*A705</f>
        <v>0</v>
      </c>
      <c r="B718" s="21"/>
    </row>
    <row r="719" spans="1:13" customFormat="1" ht="15" hidden="1" customHeight="1" x14ac:dyDescent="0.25">
      <c r="A719" s="7">
        <f>A736*A705</f>
        <v>0</v>
      </c>
      <c r="B719" s="22" t="str">
        <f>$B$9</f>
        <v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zákazky a tieto požiadavky sme zahrnuli do predloženej ponuky.</v>
      </c>
      <c r="C719" s="98"/>
      <c r="D719" s="98"/>
      <c r="E719" s="98"/>
      <c r="F719" s="98"/>
      <c r="G719" s="98"/>
      <c r="H719" s="98"/>
      <c r="I719" s="98"/>
      <c r="J719" s="98"/>
      <c r="K719" s="98"/>
    </row>
    <row r="720" spans="1:13" customFormat="1" hidden="1" x14ac:dyDescent="0.25">
      <c r="A720" s="7">
        <f>A736*A705</f>
        <v>0</v>
      </c>
      <c r="B720" s="98"/>
      <c r="C720" s="98"/>
      <c r="D720" s="98"/>
      <c r="E720" s="98"/>
      <c r="F720" s="98"/>
      <c r="G720" s="98"/>
      <c r="H720" s="98"/>
      <c r="I720" s="98"/>
      <c r="J720" s="98"/>
      <c r="K720" s="98"/>
    </row>
    <row r="721" spans="1:11" customFormat="1" hidden="1" x14ac:dyDescent="0.25">
      <c r="A721" s="7">
        <f>A736*A705</f>
        <v>0</v>
      </c>
      <c r="B721" s="98"/>
      <c r="C721" s="98"/>
      <c r="D721" s="98"/>
      <c r="E721" s="98"/>
      <c r="F721" s="98"/>
      <c r="G721" s="98"/>
      <c r="H721" s="98"/>
      <c r="I721" s="98"/>
      <c r="J721" s="98"/>
      <c r="K721" s="98"/>
    </row>
    <row r="722" spans="1:11" customFormat="1" hidden="1" x14ac:dyDescent="0.25">
      <c r="A722" s="7">
        <f>A736*A705</f>
        <v>0</v>
      </c>
      <c r="B722" s="21"/>
    </row>
    <row r="723" spans="1:11" s="7" customFormat="1" ht="19.5" hidden="1" customHeight="1" thickBot="1" x14ac:dyDescent="0.3">
      <c r="A723" s="7">
        <f>A736*A705</f>
        <v>0</v>
      </c>
      <c r="C723" s="133" t="str">
        <f>"Identifikačné údaje "&amp;IF([1]summary!$K$24="","navrhovateľa:","dodávateľa:")</f>
        <v>Identifikačné údaje dodávateľa:</v>
      </c>
      <c r="D723" s="132"/>
      <c r="E723" s="132"/>
      <c r="F723" s="132"/>
      <c r="G723" s="131"/>
    </row>
    <row r="724" spans="1:11" s="7" customFormat="1" ht="19.5" hidden="1" customHeight="1" x14ac:dyDescent="0.25">
      <c r="A724" s="7">
        <f>A736*A705</f>
        <v>0</v>
      </c>
      <c r="C724" s="130" t="s">
        <v>35</v>
      </c>
      <c r="D724" s="129"/>
      <c r="E724" s="128"/>
      <c r="F724" s="127"/>
      <c r="G724" s="126"/>
    </row>
    <row r="725" spans="1:11" s="7" customFormat="1" ht="39" hidden="1" customHeight="1" x14ac:dyDescent="0.25">
      <c r="A725" s="7">
        <f>A736*A705</f>
        <v>0</v>
      </c>
      <c r="C725" s="125" t="s">
        <v>34</v>
      </c>
      <c r="D725" s="124"/>
      <c r="E725" s="121"/>
      <c r="F725" s="120"/>
      <c r="G725" s="119"/>
    </row>
    <row r="726" spans="1:11" s="7" customFormat="1" ht="19.5" hidden="1" customHeight="1" x14ac:dyDescent="0.25">
      <c r="A726" s="7">
        <f>A736*A705</f>
        <v>0</v>
      </c>
      <c r="C726" s="123" t="s">
        <v>33</v>
      </c>
      <c r="D726" s="122"/>
      <c r="E726" s="121"/>
      <c r="F726" s="120"/>
      <c r="G726" s="119"/>
    </row>
    <row r="727" spans="1:11" s="7" customFormat="1" ht="19.5" hidden="1" customHeight="1" x14ac:dyDescent="0.25">
      <c r="A727" s="7">
        <f>A736*A705</f>
        <v>0</v>
      </c>
      <c r="C727" s="123" t="s">
        <v>32</v>
      </c>
      <c r="D727" s="122"/>
      <c r="E727" s="121"/>
      <c r="F727" s="120"/>
      <c r="G727" s="119"/>
    </row>
    <row r="728" spans="1:11" s="7" customFormat="1" ht="19.5" hidden="1" customHeight="1" x14ac:dyDescent="0.25">
      <c r="A728" s="7">
        <f>A736*A705</f>
        <v>0</v>
      </c>
      <c r="C728" s="123" t="s">
        <v>31</v>
      </c>
      <c r="D728" s="122"/>
      <c r="E728" s="121"/>
      <c r="F728" s="120"/>
      <c r="G728" s="119"/>
    </row>
    <row r="729" spans="1:11" s="7" customFormat="1" ht="19.5" hidden="1" customHeight="1" x14ac:dyDescent="0.25">
      <c r="A729" s="7">
        <f>A736*A705</f>
        <v>0</v>
      </c>
      <c r="C729" s="123" t="s">
        <v>30</v>
      </c>
      <c r="D729" s="122"/>
      <c r="E729" s="121"/>
      <c r="F729" s="120"/>
      <c r="G729" s="119"/>
    </row>
    <row r="730" spans="1:11" s="7" customFormat="1" ht="19.5" hidden="1" customHeight="1" x14ac:dyDescent="0.25">
      <c r="A730" s="7">
        <f>A736*A705</f>
        <v>0</v>
      </c>
      <c r="C730" s="123" t="s">
        <v>29</v>
      </c>
      <c r="D730" s="122"/>
      <c r="E730" s="121"/>
      <c r="F730" s="120"/>
      <c r="G730" s="119"/>
    </row>
    <row r="731" spans="1:11" s="7" customFormat="1" ht="19.5" hidden="1" customHeight="1" x14ac:dyDescent="0.25">
      <c r="A731" s="7">
        <f>A736*A705</f>
        <v>0</v>
      </c>
      <c r="C731" s="123" t="s">
        <v>28</v>
      </c>
      <c r="D731" s="122"/>
      <c r="E731" s="121"/>
      <c r="F731" s="120"/>
      <c r="G731" s="119"/>
    </row>
    <row r="732" spans="1:11" s="7" customFormat="1" ht="19.5" hidden="1" customHeight="1" x14ac:dyDescent="0.25">
      <c r="A732" s="7">
        <f>A736*A705</f>
        <v>0</v>
      </c>
      <c r="C732" s="123" t="s">
        <v>27</v>
      </c>
      <c r="D732" s="122"/>
      <c r="E732" s="121"/>
      <c r="F732" s="120"/>
      <c r="G732" s="119"/>
    </row>
    <row r="733" spans="1:11" s="7" customFormat="1" ht="19.5" hidden="1" customHeight="1" thickBot="1" x14ac:dyDescent="0.3">
      <c r="A733" s="7">
        <f>A736*A705</f>
        <v>0</v>
      </c>
      <c r="C733" s="118" t="s">
        <v>26</v>
      </c>
      <c r="D733" s="117"/>
      <c r="E733" s="116"/>
      <c r="F733" s="115"/>
      <c r="G733" s="114"/>
    </row>
    <row r="734" spans="1:11" customFormat="1" hidden="1" x14ac:dyDescent="0.25">
      <c r="A734" s="7">
        <f>A736*A705</f>
        <v>0</v>
      </c>
      <c r="B734" s="21"/>
    </row>
    <row r="735" spans="1:11" customFormat="1" hidden="1" x14ac:dyDescent="0.25">
      <c r="A735" s="7">
        <f>A736*A705</f>
        <v>0</v>
      </c>
      <c r="B735" s="21"/>
    </row>
    <row r="736" spans="1:11" customFormat="1" hidden="1" x14ac:dyDescent="0.25">
      <c r="A736">
        <f>IF(D736&lt;&gt;"",1,0)</f>
        <v>0</v>
      </c>
      <c r="B736" s="77" t="s">
        <v>25</v>
      </c>
      <c r="C736" s="77"/>
      <c r="D736" s="76"/>
      <c r="E736" s="76"/>
      <c r="F736" s="76"/>
      <c r="G736" s="76"/>
      <c r="H736" s="76"/>
      <c r="I736" s="76"/>
      <c r="J736" s="76"/>
      <c r="K736" s="75"/>
    </row>
    <row r="737" spans="1:11" customFormat="1" hidden="1" x14ac:dyDescent="0.25">
      <c r="A737" s="7">
        <f>A736</f>
        <v>0</v>
      </c>
      <c r="B737" s="21"/>
    </row>
    <row r="738" spans="1:11" customFormat="1" ht="54.95" hidden="1" customHeight="1" thickBot="1" x14ac:dyDescent="0.3">
      <c r="A738" s="7">
        <f>A736</f>
        <v>0</v>
      </c>
      <c r="B738" s="74" t="s">
        <v>24</v>
      </c>
      <c r="C738" s="73"/>
      <c r="D738" s="72"/>
      <c r="E738" s="71" t="s">
        <v>23</v>
      </c>
      <c r="F738" s="70"/>
      <c r="G738" s="68" t="s">
        <v>22</v>
      </c>
      <c r="H738" s="69" t="s">
        <v>21</v>
      </c>
      <c r="I738" s="68" t="s">
        <v>20</v>
      </c>
      <c r="J738" s="67" t="s">
        <v>19</v>
      </c>
      <c r="K738" s="66" t="s">
        <v>18</v>
      </c>
    </row>
    <row r="739" spans="1:11" customFormat="1" ht="25.5" hidden="1" customHeight="1" x14ac:dyDescent="0.25">
      <c r="A739" s="7">
        <f>A736</f>
        <v>0</v>
      </c>
      <c r="B739" s="50" t="s">
        <v>17</v>
      </c>
      <c r="C739" s="49"/>
      <c r="D739" s="48"/>
      <c r="E739" s="113"/>
      <c r="F739" s="112"/>
      <c r="G739" s="45" t="s">
        <v>15</v>
      </c>
      <c r="H739" s="44"/>
      <c r="I739" s="43"/>
      <c r="J739" s="42" t="str">
        <f>IF(AND(H739&lt;&gt;"",I739&lt;&gt;""),H739*I739,"")</f>
        <v/>
      </c>
      <c r="K739" s="63" t="str">
        <f>IF(J739&lt;&gt;"",J739*IF($E$728&lt;&gt;"",1.2,1),"")</f>
        <v/>
      </c>
    </row>
    <row r="740" spans="1:11" customFormat="1" ht="25.5" hidden="1" customHeight="1" x14ac:dyDescent="0.25">
      <c r="A740" s="7">
        <f>A736</f>
        <v>0</v>
      </c>
      <c r="B740" s="62"/>
      <c r="C740" s="61"/>
      <c r="D740" s="60"/>
      <c r="E740" s="111"/>
      <c r="F740" s="110"/>
      <c r="G740" s="57" t="s">
        <v>15</v>
      </c>
      <c r="H740" s="56"/>
      <c r="I740" s="55"/>
      <c r="J740" s="54" t="str">
        <f>IF(AND(H740&lt;&gt;"",I740&lt;&gt;""),H740*I740,"")</f>
        <v/>
      </c>
      <c r="K740" s="53" t="str">
        <f>IF(J740&lt;&gt;"",J740*IF($E$728&lt;&gt;"",1.2,1),"")</f>
        <v/>
      </c>
    </row>
    <row r="741" spans="1:11" customFormat="1" ht="25.5" hidden="1" customHeight="1" thickBot="1" x14ac:dyDescent="0.3">
      <c r="A741" s="7">
        <f>A736</f>
        <v>0</v>
      </c>
      <c r="B741" s="40"/>
      <c r="C741" s="39"/>
      <c r="D741" s="38"/>
      <c r="E741" s="109"/>
      <c r="F741" s="108"/>
      <c r="G741" s="35" t="s">
        <v>15</v>
      </c>
      <c r="H741" s="34"/>
      <c r="I741" s="33"/>
      <c r="J741" s="32" t="str">
        <f>IF(AND(H741&lt;&gt;"",I741&lt;&gt;""),H741*I741,"")</f>
        <v/>
      </c>
      <c r="K741" s="31" t="str">
        <f>IF(J741&lt;&gt;"",J741*IF($E$728&lt;&gt;"",1.2,1),"")</f>
        <v/>
      </c>
    </row>
    <row r="742" spans="1:11" customFormat="1" ht="25.5" hidden="1" customHeight="1" x14ac:dyDescent="0.25">
      <c r="A742" s="7">
        <f>A736</f>
        <v>0</v>
      </c>
      <c r="B742" s="50" t="s">
        <v>16</v>
      </c>
      <c r="C742" s="49"/>
      <c r="D742" s="48"/>
      <c r="E742" s="113"/>
      <c r="F742" s="112"/>
      <c r="G742" s="45" t="s">
        <v>15</v>
      </c>
      <c r="H742" s="44"/>
      <c r="I742" s="43"/>
      <c r="J742" s="42" t="str">
        <f>IF(AND(H742&lt;&gt;"",I742&lt;&gt;""),H742*I742,"")</f>
        <v/>
      </c>
      <c r="K742" s="63" t="str">
        <f>IF(J742&lt;&gt;"",J742*IF($E$728&lt;&gt;"",1.2,1),"")</f>
        <v/>
      </c>
    </row>
    <row r="743" spans="1:11" customFormat="1" ht="25.5" hidden="1" customHeight="1" x14ac:dyDescent="0.25">
      <c r="A743" s="7">
        <f>A736</f>
        <v>0</v>
      </c>
      <c r="B743" s="62"/>
      <c r="C743" s="61"/>
      <c r="D743" s="60"/>
      <c r="E743" s="111"/>
      <c r="F743" s="110"/>
      <c r="G743" s="57" t="s">
        <v>15</v>
      </c>
      <c r="H743" s="56"/>
      <c r="I743" s="55"/>
      <c r="J743" s="54" t="str">
        <f>IF(AND(H743&lt;&gt;"",I743&lt;&gt;""),H743*I743,"")</f>
        <v/>
      </c>
      <c r="K743" s="53" t="str">
        <f>IF(J743&lt;&gt;"",J743*IF($E$728&lt;&gt;"",1.2,1),"")</f>
        <v/>
      </c>
    </row>
    <row r="744" spans="1:11" customFormat="1" ht="25.5" hidden="1" customHeight="1" thickBot="1" x14ac:dyDescent="0.3">
      <c r="A744" s="7">
        <f>A736</f>
        <v>0</v>
      </c>
      <c r="B744" s="40"/>
      <c r="C744" s="39"/>
      <c r="D744" s="38"/>
      <c r="E744" s="109"/>
      <c r="F744" s="108"/>
      <c r="G744" s="35" t="s">
        <v>15</v>
      </c>
      <c r="H744" s="34"/>
      <c r="I744" s="33"/>
      <c r="J744" s="32" t="str">
        <f>IF(AND(H744&lt;&gt;"",I744&lt;&gt;""),H744*I744,"")</f>
        <v/>
      </c>
      <c r="K744" s="31" t="str">
        <f>IF(J744&lt;&gt;"",J744*IF($E$728&lt;&gt;"",1.2,1),"")</f>
        <v/>
      </c>
    </row>
    <row r="745" spans="1:11" customFormat="1" ht="25.5" hidden="1" customHeight="1" x14ac:dyDescent="0.25">
      <c r="A745" s="7">
        <f>A736</f>
        <v>0</v>
      </c>
      <c r="B745" s="50" t="s">
        <v>14</v>
      </c>
      <c r="C745" s="49"/>
      <c r="D745" s="48" t="s">
        <v>13</v>
      </c>
      <c r="E745" s="107" t="s">
        <v>11</v>
      </c>
      <c r="F745" s="106"/>
      <c r="G745" s="45" t="s">
        <v>11</v>
      </c>
      <c r="H745" s="44"/>
      <c r="I745" s="43">
        <v>1</v>
      </c>
      <c r="J745" s="42" t="str">
        <f>IF(AND(H745&lt;&gt;"",I745&lt;&gt;""),H745*I745,"")</f>
        <v/>
      </c>
      <c r="K745" s="63" t="str">
        <f>IF(J745&lt;&gt;"",J745*IF($E$728&lt;&gt;"",1.2,1),"")</f>
        <v/>
      </c>
    </row>
    <row r="746" spans="1:11" customFormat="1" ht="25.5" hidden="1" customHeight="1" thickBot="1" x14ac:dyDescent="0.3">
      <c r="A746" s="7">
        <f>A736</f>
        <v>0</v>
      </c>
      <c r="B746" s="40"/>
      <c r="C746" s="39"/>
      <c r="D746" s="38" t="s">
        <v>12</v>
      </c>
      <c r="E746" s="105" t="s">
        <v>11</v>
      </c>
      <c r="F746" s="104"/>
      <c r="G746" s="35" t="s">
        <v>11</v>
      </c>
      <c r="H746" s="34"/>
      <c r="I746" s="33">
        <v>1</v>
      </c>
      <c r="J746" s="32" t="str">
        <f>IF(AND(H746&lt;&gt;"",I746&lt;&gt;""),H746*I746,"")</f>
        <v/>
      </c>
      <c r="K746" s="31" t="str">
        <f>IF(J746&lt;&gt;"",J746*IF($E$728&lt;&gt;"",1.2,1),"")</f>
        <v/>
      </c>
    </row>
    <row r="747" spans="1:11" customFormat="1" ht="25.5" hidden="1" customHeight="1" thickBot="1" x14ac:dyDescent="0.3">
      <c r="A747" s="7">
        <f>A736</f>
        <v>0</v>
      </c>
      <c r="B747" s="30"/>
      <c r="C747" s="29"/>
      <c r="D747" s="29"/>
      <c r="E747" s="29"/>
      <c r="F747" s="29"/>
      <c r="G747" s="29"/>
      <c r="H747" s="28"/>
      <c r="I747" s="28" t="s">
        <v>10</v>
      </c>
      <c r="J747" s="27" t="str">
        <f>IF(SUM(J739:J746)&gt;0,SUM(J739:J746),"")</f>
        <v/>
      </c>
      <c r="K747" s="27" t="str">
        <f>IF(SUM(K739:K746)&gt;0,SUM(K739:K746),"")</f>
        <v/>
      </c>
    </row>
    <row r="748" spans="1:11" customFormat="1" hidden="1" x14ac:dyDescent="0.25">
      <c r="A748" s="7">
        <f>A736</f>
        <v>0</v>
      </c>
      <c r="B748" s="26" t="s">
        <v>9</v>
      </c>
    </row>
    <row r="749" spans="1:11" customFormat="1" hidden="1" x14ac:dyDescent="0.25">
      <c r="A749" s="7">
        <f>A736</f>
        <v>0</v>
      </c>
      <c r="B749" s="21"/>
    </row>
    <row r="750" spans="1:11" customFormat="1" hidden="1" x14ac:dyDescent="0.25">
      <c r="A750" s="7">
        <f>A736</f>
        <v>0</v>
      </c>
      <c r="B750" s="21"/>
    </row>
    <row r="751" spans="1:11" customFormat="1" ht="15" hidden="1" customHeight="1" x14ac:dyDescent="0.25">
      <c r="A751" s="7">
        <f>A736*IF([1]summary!$K$24="",1,0)</f>
        <v>0</v>
      </c>
      <c r="B751" s="21"/>
      <c r="C751" s="25" t="str">
        <f>$C$37</f>
        <v>Týmto zároveň potvrdzujeme, že nami predložená ponuka zodpovedá cenám obvyklým v danom mieste a čase.</v>
      </c>
      <c r="D751" s="25"/>
      <c r="E751" s="25"/>
      <c r="F751" s="25"/>
      <c r="G751" s="25"/>
      <c r="H751" s="25"/>
      <c r="I751" s="25"/>
      <c r="J751" s="25"/>
    </row>
    <row r="752" spans="1:11" customFormat="1" hidden="1" x14ac:dyDescent="0.25">
      <c r="A752" s="7">
        <f>A751</f>
        <v>0</v>
      </c>
      <c r="B752" s="21"/>
    </row>
    <row r="753" spans="1:13" customFormat="1" hidden="1" x14ac:dyDescent="0.25">
      <c r="A753" s="7">
        <f>A751</f>
        <v>0</v>
      </c>
      <c r="B753" s="21"/>
    </row>
    <row r="754" spans="1:13" customFormat="1" hidden="1" x14ac:dyDescent="0.25">
      <c r="A754" s="7">
        <f>A736*IF([1]summary!$F$12='Príloha č. 2'!M754,1,0)</f>
        <v>0</v>
      </c>
      <c r="B754" s="24" t="s">
        <v>36</v>
      </c>
      <c r="C754" s="24"/>
      <c r="D754" s="24"/>
      <c r="E754" s="24"/>
      <c r="F754" s="24"/>
      <c r="G754" s="24"/>
      <c r="H754" s="24"/>
      <c r="I754" s="24"/>
      <c r="J754" s="24"/>
      <c r="K754" s="24"/>
      <c r="M754" s="23" t="s">
        <v>7</v>
      </c>
    </row>
    <row r="755" spans="1:13" customFormat="1" hidden="1" x14ac:dyDescent="0.25">
      <c r="A755" s="7">
        <f>A754</f>
        <v>0</v>
      </c>
      <c r="B755" s="21"/>
    </row>
    <row r="756" spans="1:13" customFormat="1" ht="15" hidden="1" customHeight="1" x14ac:dyDescent="0.25">
      <c r="A756" s="7">
        <f>A754</f>
        <v>0</v>
      </c>
      <c r="B756" s="22" t="s">
        <v>6</v>
      </c>
      <c r="C756" s="22"/>
      <c r="D756" s="22"/>
      <c r="E756" s="22"/>
      <c r="F756" s="22"/>
      <c r="G756" s="22"/>
      <c r="H756" s="22"/>
      <c r="I756" s="22"/>
      <c r="J756" s="22"/>
      <c r="K756" s="22"/>
    </row>
    <row r="757" spans="1:13" customFormat="1" hidden="1" x14ac:dyDescent="0.25">
      <c r="A757" s="7">
        <f>A754</f>
        <v>0</v>
      </c>
      <c r="B757" s="21"/>
    </row>
    <row r="758" spans="1:13" customFormat="1" hidden="1" x14ac:dyDescent="0.25">
      <c r="A758" s="7">
        <f>A754</f>
        <v>0</v>
      </c>
      <c r="B758" s="21"/>
    </row>
    <row r="759" spans="1:13" customFormat="1" hidden="1" x14ac:dyDescent="0.25">
      <c r="A759" s="7">
        <f>A760</f>
        <v>0</v>
      </c>
      <c r="B759" s="21"/>
    </row>
    <row r="760" spans="1:13" customFormat="1" hidden="1" x14ac:dyDescent="0.25">
      <c r="A760" s="7">
        <f>A736*IF([1]summary!$K$24="",IF([1]summary!$J$20="všetky predmety spolu",0,1),IF([1]summary!$E$58="cenové ponuky komplexne",0,1))</f>
        <v>0</v>
      </c>
      <c r="B760" s="21"/>
      <c r="C760" s="20" t="s">
        <v>4</v>
      </c>
      <c r="D760" s="19"/>
    </row>
    <row r="761" spans="1:13" s="14" customFormat="1" hidden="1" x14ac:dyDescent="0.25">
      <c r="A761" s="7">
        <f>A760</f>
        <v>0</v>
      </c>
      <c r="C761" s="20"/>
    </row>
    <row r="762" spans="1:13" s="14" customFormat="1" ht="15" hidden="1" customHeight="1" x14ac:dyDescent="0.25">
      <c r="A762" s="7">
        <f>A760</f>
        <v>0</v>
      </c>
      <c r="C762" s="20" t="s">
        <v>3</v>
      </c>
      <c r="D762" s="19"/>
      <c r="G762" s="18"/>
      <c r="H762" s="18"/>
      <c r="I762" s="18"/>
      <c r="J762" s="18"/>
      <c r="K762" s="18"/>
    </row>
    <row r="763" spans="1:13" s="14" customFormat="1" hidden="1" x14ac:dyDescent="0.25">
      <c r="A763" s="7">
        <f>A760</f>
        <v>0</v>
      </c>
      <c r="F763" s="16"/>
      <c r="G763" s="17" t="str">
        <f>"podpis a pečiatka "&amp;IF([1]summary!$K$24="","navrhovateľa","dodávateľa")</f>
        <v>podpis a pečiatka dodávateľa</v>
      </c>
      <c r="H763" s="17"/>
      <c r="I763" s="17"/>
      <c r="J763" s="17"/>
      <c r="K763" s="17"/>
    </row>
    <row r="764" spans="1:13" s="14" customFormat="1" hidden="1" x14ac:dyDescent="0.25">
      <c r="A764" s="7">
        <f>A760</f>
        <v>0</v>
      </c>
      <c r="F764" s="16"/>
      <c r="G764" s="15"/>
      <c r="H764" s="15"/>
      <c r="I764" s="15"/>
      <c r="J764" s="15"/>
      <c r="K764" s="15"/>
    </row>
    <row r="765" spans="1:13" customFormat="1" ht="15" hidden="1" customHeight="1" x14ac:dyDescent="0.25">
      <c r="A765" s="7">
        <f>A760*IF([1]summary!$K$24="",1,0)</f>
        <v>0</v>
      </c>
      <c r="B765" s="6" t="s">
        <v>5</v>
      </c>
      <c r="C765" s="6"/>
      <c r="D765" s="6"/>
      <c r="E765" s="6"/>
      <c r="F765" s="6"/>
      <c r="G765" s="6"/>
      <c r="H765" s="6"/>
      <c r="I765" s="6"/>
      <c r="J765" s="6"/>
      <c r="K765" s="6"/>
      <c r="L765" s="5"/>
    </row>
    <row r="766" spans="1:13" customFormat="1" hidden="1" x14ac:dyDescent="0.25">
      <c r="A766" s="7">
        <f>A765</f>
        <v>0</v>
      </c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5"/>
    </row>
    <row r="767" spans="1:13" customFormat="1" ht="15" hidden="1" customHeight="1" x14ac:dyDescent="0.25">
      <c r="A767" s="7">
        <f>A760*IF(A765=1,0,1)</f>
        <v>0</v>
      </c>
      <c r="B767" s="6" t="s">
        <v>0</v>
      </c>
      <c r="C767" s="6"/>
      <c r="D767" s="6"/>
      <c r="E767" s="6"/>
      <c r="F767" s="6"/>
      <c r="G767" s="6"/>
      <c r="H767" s="6"/>
      <c r="I767" s="6"/>
      <c r="J767" s="6"/>
      <c r="K767" s="6"/>
      <c r="L767" s="5"/>
    </row>
    <row r="768" spans="1:13" customFormat="1" hidden="1" x14ac:dyDescent="0.25">
      <c r="A768" s="7">
        <f>A767</f>
        <v>0</v>
      </c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5"/>
    </row>
    <row r="769" spans="1:13" s="7" customFormat="1" ht="21" hidden="1" x14ac:dyDescent="0.25">
      <c r="A769" s="7">
        <f>A791*A760*IF(J769="",0,1)</f>
        <v>0</v>
      </c>
      <c r="B769" s="103"/>
      <c r="C769" s="102"/>
      <c r="D769" s="102"/>
      <c r="E769" s="102"/>
      <c r="F769" s="102"/>
      <c r="G769" s="102"/>
      <c r="H769" s="102"/>
      <c r="I769" s="102"/>
      <c r="J769" s="101" t="str">
        <f>$J$4</f>
        <v/>
      </c>
      <c r="K769" s="101"/>
    </row>
    <row r="770" spans="1:13" s="7" customFormat="1" ht="23.25" hidden="1" customHeight="1" x14ac:dyDescent="0.25">
      <c r="A770" s="7">
        <f>A791*A760</f>
        <v>0</v>
      </c>
      <c r="B770" s="99" t="str">
        <f>$B$5</f>
        <v>Kúpna zmluva – Príloha č. 2:</v>
      </c>
      <c r="C770" s="99"/>
      <c r="D770" s="99"/>
      <c r="E770" s="99"/>
      <c r="F770" s="99"/>
      <c r="G770" s="99"/>
      <c r="H770" s="99"/>
      <c r="I770" s="99"/>
      <c r="J770" s="99"/>
      <c r="K770" s="99"/>
      <c r="M770" s="23"/>
    </row>
    <row r="771" spans="1:13" s="7" customFormat="1" hidden="1" x14ac:dyDescent="0.25">
      <c r="A771" s="7">
        <f>A791*A760</f>
        <v>0</v>
      </c>
      <c r="B771" s="100"/>
      <c r="C771" s="100"/>
      <c r="D771" s="100"/>
      <c r="E771" s="100"/>
      <c r="F771" s="100"/>
      <c r="G771" s="100"/>
      <c r="H771" s="100"/>
      <c r="I771" s="100"/>
      <c r="J771" s="100"/>
      <c r="K771" s="100"/>
      <c r="M771" s="23"/>
    </row>
    <row r="772" spans="1:13" s="7" customFormat="1" ht="23.25" hidden="1" customHeight="1" x14ac:dyDescent="0.25">
      <c r="A772" s="7">
        <f>A791*A760</f>
        <v>0</v>
      </c>
      <c r="B772" s="99" t="str">
        <f>$B$7</f>
        <v>Cena dodávaného predmetu zákazky</v>
      </c>
      <c r="C772" s="99"/>
      <c r="D772" s="99"/>
      <c r="E772" s="99"/>
      <c r="F772" s="99"/>
      <c r="G772" s="99"/>
      <c r="H772" s="99"/>
      <c r="I772" s="99"/>
      <c r="J772" s="99"/>
      <c r="K772" s="99"/>
      <c r="M772" s="23"/>
    </row>
    <row r="773" spans="1:13" customFormat="1" hidden="1" x14ac:dyDescent="0.25">
      <c r="A773" s="7">
        <f>A791*A760</f>
        <v>0</v>
      </c>
      <c r="B773" s="21"/>
    </row>
    <row r="774" spans="1:13" customFormat="1" ht="15" hidden="1" customHeight="1" x14ac:dyDescent="0.25">
      <c r="A774" s="7">
        <f>A791*A760</f>
        <v>0</v>
      </c>
      <c r="B774" s="22" t="str">
        <f>$B$9</f>
        <v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zákazky a tieto požiadavky sme zahrnuli do predloženej ponuky.</v>
      </c>
      <c r="C774" s="98"/>
      <c r="D774" s="98"/>
      <c r="E774" s="98"/>
      <c r="F774" s="98"/>
      <c r="G774" s="98"/>
      <c r="H774" s="98"/>
      <c r="I774" s="98"/>
      <c r="J774" s="98"/>
      <c r="K774" s="98"/>
    </row>
    <row r="775" spans="1:13" customFormat="1" hidden="1" x14ac:dyDescent="0.25">
      <c r="A775" s="7">
        <f>A791*A760</f>
        <v>0</v>
      </c>
      <c r="B775" s="98"/>
      <c r="C775" s="98"/>
      <c r="D775" s="98"/>
      <c r="E775" s="98"/>
      <c r="F775" s="98"/>
      <c r="G775" s="98"/>
      <c r="H775" s="98"/>
      <c r="I775" s="98"/>
      <c r="J775" s="98"/>
      <c r="K775" s="98"/>
    </row>
    <row r="776" spans="1:13" customFormat="1" hidden="1" x14ac:dyDescent="0.25">
      <c r="A776" s="7">
        <f>A791*A760</f>
        <v>0</v>
      </c>
      <c r="B776" s="98"/>
      <c r="C776" s="98"/>
      <c r="D776" s="98"/>
      <c r="E776" s="98"/>
      <c r="F776" s="98"/>
      <c r="G776" s="98"/>
      <c r="H776" s="98"/>
      <c r="I776" s="98"/>
      <c r="J776" s="98"/>
      <c r="K776" s="98"/>
    </row>
    <row r="777" spans="1:13" customFormat="1" hidden="1" x14ac:dyDescent="0.25">
      <c r="A777" s="7">
        <f>A791*A760</f>
        <v>0</v>
      </c>
      <c r="B777" s="21"/>
    </row>
    <row r="778" spans="1:13" s="7" customFormat="1" ht="19.5" hidden="1" customHeight="1" thickBot="1" x14ac:dyDescent="0.3">
      <c r="A778" s="7">
        <f>A791*A760</f>
        <v>0</v>
      </c>
      <c r="C778" s="97" t="str">
        <f>"Identifikačné údaje "&amp;IF([1]summary!$K$24="","navrhovateľa:","dodávateľa:")</f>
        <v>Identifikačné údaje dodávateľa:</v>
      </c>
      <c r="D778" s="96"/>
      <c r="E778" s="96"/>
      <c r="F778" s="96"/>
      <c r="G778" s="95"/>
    </row>
    <row r="779" spans="1:13" s="7" customFormat="1" ht="19.5" hidden="1" customHeight="1" x14ac:dyDescent="0.25">
      <c r="A779" s="7">
        <f>A791*A760</f>
        <v>0</v>
      </c>
      <c r="C779" s="94" t="s">
        <v>35</v>
      </c>
      <c r="D779" s="93"/>
      <c r="E779" s="92"/>
      <c r="F779" s="91"/>
      <c r="G779" s="90"/>
    </row>
    <row r="780" spans="1:13" s="7" customFormat="1" ht="39" hidden="1" customHeight="1" x14ac:dyDescent="0.25">
      <c r="A780" s="7">
        <f>A791*A760</f>
        <v>0</v>
      </c>
      <c r="C780" s="89" t="s">
        <v>34</v>
      </c>
      <c r="D780" s="88"/>
      <c r="E780" s="85"/>
      <c r="F780" s="84"/>
      <c r="G780" s="83"/>
    </row>
    <row r="781" spans="1:13" s="7" customFormat="1" ht="19.5" hidden="1" customHeight="1" x14ac:dyDescent="0.25">
      <c r="A781" s="7">
        <f>A791*A760</f>
        <v>0</v>
      </c>
      <c r="C781" s="87" t="s">
        <v>33</v>
      </c>
      <c r="D781" s="86"/>
      <c r="E781" s="85"/>
      <c r="F781" s="84"/>
      <c r="G781" s="83"/>
    </row>
    <row r="782" spans="1:13" s="7" customFormat="1" ht="19.5" hidden="1" customHeight="1" x14ac:dyDescent="0.25">
      <c r="A782" s="7">
        <f>A791*A760</f>
        <v>0</v>
      </c>
      <c r="C782" s="87" t="s">
        <v>32</v>
      </c>
      <c r="D782" s="86"/>
      <c r="E782" s="85"/>
      <c r="F782" s="84"/>
      <c r="G782" s="83"/>
    </row>
    <row r="783" spans="1:13" s="7" customFormat="1" ht="19.5" hidden="1" customHeight="1" x14ac:dyDescent="0.25">
      <c r="A783" s="7">
        <f>A791*A760</f>
        <v>0</v>
      </c>
      <c r="C783" s="87" t="s">
        <v>31</v>
      </c>
      <c r="D783" s="86"/>
      <c r="E783" s="85"/>
      <c r="F783" s="84"/>
      <c r="G783" s="83"/>
    </row>
    <row r="784" spans="1:13" s="7" customFormat="1" ht="19.5" hidden="1" customHeight="1" x14ac:dyDescent="0.25">
      <c r="A784" s="7">
        <f>A791*A760</f>
        <v>0</v>
      </c>
      <c r="C784" s="87" t="s">
        <v>30</v>
      </c>
      <c r="D784" s="86"/>
      <c r="E784" s="85"/>
      <c r="F784" s="84"/>
      <c r="G784" s="83"/>
    </row>
    <row r="785" spans="1:11" s="7" customFormat="1" ht="19.5" hidden="1" customHeight="1" x14ac:dyDescent="0.25">
      <c r="A785" s="7">
        <f>A791*A760</f>
        <v>0</v>
      </c>
      <c r="C785" s="87" t="s">
        <v>29</v>
      </c>
      <c r="D785" s="86"/>
      <c r="E785" s="85"/>
      <c r="F785" s="84"/>
      <c r="G785" s="83"/>
    </row>
    <row r="786" spans="1:11" s="7" customFormat="1" ht="19.5" hidden="1" customHeight="1" x14ac:dyDescent="0.25">
      <c r="A786" s="7">
        <f>A791*A760</f>
        <v>0</v>
      </c>
      <c r="C786" s="87" t="s">
        <v>28</v>
      </c>
      <c r="D786" s="86"/>
      <c r="E786" s="85"/>
      <c r="F786" s="84"/>
      <c r="G786" s="83"/>
    </row>
    <row r="787" spans="1:11" s="7" customFormat="1" ht="19.5" hidden="1" customHeight="1" x14ac:dyDescent="0.25">
      <c r="A787" s="7">
        <f>A791*A760</f>
        <v>0</v>
      </c>
      <c r="C787" s="87" t="s">
        <v>27</v>
      </c>
      <c r="D787" s="86"/>
      <c r="E787" s="85"/>
      <c r="F787" s="84"/>
      <c r="G787" s="83"/>
    </row>
    <row r="788" spans="1:11" s="7" customFormat="1" ht="19.5" hidden="1" customHeight="1" thickBot="1" x14ac:dyDescent="0.3">
      <c r="A788" s="7">
        <f>A791*A760</f>
        <v>0</v>
      </c>
      <c r="C788" s="82" t="s">
        <v>26</v>
      </c>
      <c r="D788" s="81"/>
      <c r="E788" s="80"/>
      <c r="F788" s="79"/>
      <c r="G788" s="78"/>
    </row>
    <row r="789" spans="1:11" customFormat="1" hidden="1" x14ac:dyDescent="0.25">
      <c r="A789" s="7">
        <f>A791*A760</f>
        <v>0</v>
      </c>
      <c r="B789" s="21"/>
    </row>
    <row r="790" spans="1:11" customFormat="1" hidden="1" x14ac:dyDescent="0.25">
      <c r="A790" s="7">
        <f>A791*A760</f>
        <v>0</v>
      </c>
      <c r="B790" s="21"/>
    </row>
    <row r="791" spans="1:11" customFormat="1" hidden="1" x14ac:dyDescent="0.25">
      <c r="A791">
        <f>IF(D791&lt;&gt;"",1,0)</f>
        <v>0</v>
      </c>
      <c r="B791" s="77" t="s">
        <v>25</v>
      </c>
      <c r="C791" s="77"/>
      <c r="D791" s="76"/>
      <c r="E791" s="76"/>
      <c r="F791" s="76"/>
      <c r="G791" s="76"/>
      <c r="H791" s="76"/>
      <c r="I791" s="76"/>
      <c r="J791" s="76"/>
      <c r="K791" s="75"/>
    </row>
    <row r="792" spans="1:11" customFormat="1" hidden="1" x14ac:dyDescent="0.25">
      <c r="A792" s="7">
        <f>A791</f>
        <v>0</v>
      </c>
      <c r="B792" s="21"/>
    </row>
    <row r="793" spans="1:11" customFormat="1" ht="54.95" hidden="1" customHeight="1" thickBot="1" x14ac:dyDescent="0.3">
      <c r="A793" s="7">
        <f>A791</f>
        <v>0</v>
      </c>
      <c r="B793" s="74" t="s">
        <v>24</v>
      </c>
      <c r="C793" s="73"/>
      <c r="D793" s="72"/>
      <c r="E793" s="71" t="s">
        <v>23</v>
      </c>
      <c r="F793" s="70"/>
      <c r="G793" s="68" t="s">
        <v>22</v>
      </c>
      <c r="H793" s="69" t="s">
        <v>21</v>
      </c>
      <c r="I793" s="68" t="s">
        <v>20</v>
      </c>
      <c r="J793" s="67" t="s">
        <v>19</v>
      </c>
      <c r="K793" s="66" t="s">
        <v>18</v>
      </c>
    </row>
    <row r="794" spans="1:11" customFormat="1" ht="25.5" hidden="1" customHeight="1" x14ac:dyDescent="0.25">
      <c r="A794" s="7">
        <f>A791</f>
        <v>0</v>
      </c>
      <c r="B794" s="50" t="s">
        <v>17</v>
      </c>
      <c r="C794" s="49"/>
      <c r="D794" s="48"/>
      <c r="E794" s="65"/>
      <c r="F794" s="64"/>
      <c r="G794" s="45" t="s">
        <v>15</v>
      </c>
      <c r="H794" s="44"/>
      <c r="I794" s="43"/>
      <c r="J794" s="42" t="str">
        <f>IF(AND(H794&lt;&gt;"",I794&lt;&gt;""),H794*I794,"")</f>
        <v/>
      </c>
      <c r="K794" s="63" t="str">
        <f>IF(J794&lt;&gt;"",J794*IF($E$783&lt;&gt;"",1.2,1),"")</f>
        <v/>
      </c>
    </row>
    <row r="795" spans="1:11" customFormat="1" ht="25.5" hidden="1" customHeight="1" x14ac:dyDescent="0.25">
      <c r="A795" s="7">
        <f>A791</f>
        <v>0</v>
      </c>
      <c r="B795" s="62"/>
      <c r="C795" s="61"/>
      <c r="D795" s="60"/>
      <c r="E795" s="59"/>
      <c r="F795" s="58"/>
      <c r="G795" s="57" t="s">
        <v>15</v>
      </c>
      <c r="H795" s="56"/>
      <c r="I795" s="55"/>
      <c r="J795" s="54" t="str">
        <f>IF(AND(H795&lt;&gt;"",I795&lt;&gt;""),H795*I795,"")</f>
        <v/>
      </c>
      <c r="K795" s="53" t="str">
        <f>IF(J795&lt;&gt;"",J795*IF($E$783&lt;&gt;"",1.2,1),"")</f>
        <v/>
      </c>
    </row>
    <row r="796" spans="1:11" customFormat="1" ht="25.5" hidden="1" customHeight="1" thickBot="1" x14ac:dyDescent="0.3">
      <c r="A796" s="7">
        <f>A791</f>
        <v>0</v>
      </c>
      <c r="B796" s="40"/>
      <c r="C796" s="39"/>
      <c r="D796" s="38"/>
      <c r="E796" s="52"/>
      <c r="F796" s="51"/>
      <c r="G796" s="35" t="s">
        <v>15</v>
      </c>
      <c r="H796" s="34"/>
      <c r="I796" s="33"/>
      <c r="J796" s="32" t="str">
        <f>IF(AND(H796&lt;&gt;"",I796&lt;&gt;""),H796*I796,"")</f>
        <v/>
      </c>
      <c r="K796" s="31" t="str">
        <f>IF(J796&lt;&gt;"",J796*IF($E$783&lt;&gt;"",1.2,1),"")</f>
        <v/>
      </c>
    </row>
    <row r="797" spans="1:11" customFormat="1" ht="25.5" hidden="1" customHeight="1" x14ac:dyDescent="0.25">
      <c r="A797" s="7">
        <f>A791</f>
        <v>0</v>
      </c>
      <c r="B797" s="50" t="s">
        <v>16</v>
      </c>
      <c r="C797" s="49"/>
      <c r="D797" s="48"/>
      <c r="E797" s="65"/>
      <c r="F797" s="64"/>
      <c r="G797" s="45" t="s">
        <v>15</v>
      </c>
      <c r="H797" s="44"/>
      <c r="I797" s="43"/>
      <c r="J797" s="42" t="str">
        <f>IF(AND(H797&lt;&gt;"",I797&lt;&gt;""),H797*I797,"")</f>
        <v/>
      </c>
      <c r="K797" s="63" t="str">
        <f>IF(J797&lt;&gt;"",J797*IF($E$783&lt;&gt;"",1.2,1),"")</f>
        <v/>
      </c>
    </row>
    <row r="798" spans="1:11" customFormat="1" ht="25.5" hidden="1" customHeight="1" x14ac:dyDescent="0.25">
      <c r="A798" s="7">
        <f>A791</f>
        <v>0</v>
      </c>
      <c r="B798" s="62"/>
      <c r="C798" s="61"/>
      <c r="D798" s="60"/>
      <c r="E798" s="59"/>
      <c r="F798" s="58"/>
      <c r="G798" s="57" t="s">
        <v>15</v>
      </c>
      <c r="H798" s="56"/>
      <c r="I798" s="55"/>
      <c r="J798" s="54" t="str">
        <f>IF(AND(H798&lt;&gt;"",I798&lt;&gt;""),H798*I798,"")</f>
        <v/>
      </c>
      <c r="K798" s="53" t="str">
        <f>IF(J798&lt;&gt;"",J798*IF($E$783&lt;&gt;"",1.2,1),"")</f>
        <v/>
      </c>
    </row>
    <row r="799" spans="1:11" customFormat="1" ht="25.5" hidden="1" customHeight="1" thickBot="1" x14ac:dyDescent="0.3">
      <c r="A799" s="7">
        <f>A791</f>
        <v>0</v>
      </c>
      <c r="B799" s="40"/>
      <c r="C799" s="39"/>
      <c r="D799" s="38"/>
      <c r="E799" s="52"/>
      <c r="F799" s="51"/>
      <c r="G799" s="35" t="s">
        <v>15</v>
      </c>
      <c r="H799" s="34"/>
      <c r="I799" s="33"/>
      <c r="J799" s="32" t="str">
        <f>IF(AND(H799&lt;&gt;"",I799&lt;&gt;""),H799*I799,"")</f>
        <v/>
      </c>
      <c r="K799" s="31" t="str">
        <f>IF(J799&lt;&gt;"",J799*IF($E$783&lt;&gt;"",1.2,1),"")</f>
        <v/>
      </c>
    </row>
    <row r="800" spans="1:11" customFormat="1" ht="25.5" hidden="1" customHeight="1" x14ac:dyDescent="0.25">
      <c r="A800" s="7">
        <f>A791</f>
        <v>0</v>
      </c>
      <c r="B800" s="50" t="s">
        <v>14</v>
      </c>
      <c r="C800" s="49"/>
      <c r="D800" s="48" t="s">
        <v>13</v>
      </c>
      <c r="E800" s="47" t="s">
        <v>11</v>
      </c>
      <c r="F800" s="46"/>
      <c r="G800" s="45" t="s">
        <v>11</v>
      </c>
      <c r="H800" s="44"/>
      <c r="I800" s="43">
        <v>1</v>
      </c>
      <c r="J800" s="42" t="str">
        <f>IF(AND(H800&lt;&gt;"",I800&lt;&gt;""),H800*I800,"")</f>
        <v/>
      </c>
      <c r="K800" s="63" t="str">
        <f>IF(J800&lt;&gt;"",J800*IF($E$783&lt;&gt;"",1.2,1),"")</f>
        <v/>
      </c>
    </row>
    <row r="801" spans="1:13" customFormat="1" ht="25.5" hidden="1" customHeight="1" thickBot="1" x14ac:dyDescent="0.3">
      <c r="A801" s="7">
        <f>A791</f>
        <v>0</v>
      </c>
      <c r="B801" s="40"/>
      <c r="C801" s="39"/>
      <c r="D801" s="38" t="s">
        <v>12</v>
      </c>
      <c r="E801" s="37" t="s">
        <v>11</v>
      </c>
      <c r="F801" s="36"/>
      <c r="G801" s="35" t="s">
        <v>11</v>
      </c>
      <c r="H801" s="34"/>
      <c r="I801" s="33">
        <v>1</v>
      </c>
      <c r="J801" s="32" t="str">
        <f>IF(AND(H801&lt;&gt;"",I801&lt;&gt;""),H801*I801,"")</f>
        <v/>
      </c>
      <c r="K801" s="31" t="str">
        <f>IF(J801&lt;&gt;"",J801*IF($E$783&lt;&gt;"",1.2,1),"")</f>
        <v/>
      </c>
    </row>
    <row r="802" spans="1:13" customFormat="1" ht="25.5" hidden="1" customHeight="1" thickBot="1" x14ac:dyDescent="0.3">
      <c r="A802" s="7">
        <f>A791</f>
        <v>0</v>
      </c>
      <c r="B802" s="30"/>
      <c r="C802" s="29"/>
      <c r="D802" s="29"/>
      <c r="E802" s="29"/>
      <c r="F802" s="29"/>
      <c r="G802" s="29"/>
      <c r="H802" s="28"/>
      <c r="I802" s="28" t="s">
        <v>10</v>
      </c>
      <c r="J802" s="27" t="str">
        <f>IF(SUM(J794:J801)&gt;0,SUM(J794:J801),"")</f>
        <v/>
      </c>
      <c r="K802" s="27" t="str">
        <f>IF(SUM(K794:K801)&gt;0,SUM(K794:K801),"")</f>
        <v/>
      </c>
    </row>
    <row r="803" spans="1:13" customFormat="1" hidden="1" x14ac:dyDescent="0.25">
      <c r="A803" s="7">
        <f>A791</f>
        <v>0</v>
      </c>
      <c r="B803" s="26" t="s">
        <v>9</v>
      </c>
    </row>
    <row r="804" spans="1:13" customFormat="1" hidden="1" x14ac:dyDescent="0.25">
      <c r="A804" s="7">
        <f>A791</f>
        <v>0</v>
      </c>
      <c r="B804" s="21"/>
    </row>
    <row r="805" spans="1:13" customFormat="1" hidden="1" x14ac:dyDescent="0.25">
      <c r="A805" s="7">
        <f>A791</f>
        <v>0</v>
      </c>
      <c r="B805" s="21"/>
    </row>
    <row r="806" spans="1:13" customFormat="1" ht="15" hidden="1" customHeight="1" x14ac:dyDescent="0.25">
      <c r="A806" s="7">
        <f>A791*IF([1]summary!$K$24="",1,0)</f>
        <v>0</v>
      </c>
      <c r="B806" s="21"/>
      <c r="C806" s="25" t="str">
        <f>$C$37</f>
        <v>Týmto zároveň potvrdzujeme, že nami predložená ponuka zodpovedá cenám obvyklým v danom mieste a čase.</v>
      </c>
      <c r="D806" s="25"/>
      <c r="E806" s="25"/>
      <c r="F806" s="25"/>
      <c r="G806" s="25"/>
      <c r="H806" s="25"/>
      <c r="I806" s="25"/>
      <c r="J806" s="25"/>
    </row>
    <row r="807" spans="1:13" customFormat="1" hidden="1" x14ac:dyDescent="0.25">
      <c r="A807" s="7">
        <f>A806</f>
        <v>0</v>
      </c>
      <c r="B807" s="21"/>
    </row>
    <row r="808" spans="1:13" customFormat="1" hidden="1" x14ac:dyDescent="0.25">
      <c r="A808" s="7">
        <f>A806</f>
        <v>0</v>
      </c>
      <c r="B808" s="21"/>
    </row>
    <row r="809" spans="1:13" customFormat="1" hidden="1" x14ac:dyDescent="0.25">
      <c r="A809" s="7">
        <f>A791*IF([1]summary!$F$12='Príloha č. 2'!M809,1,0)</f>
        <v>0</v>
      </c>
      <c r="B809" s="24" t="s">
        <v>36</v>
      </c>
      <c r="C809" s="24"/>
      <c r="D809" s="24"/>
      <c r="E809" s="24"/>
      <c r="F809" s="24"/>
      <c r="G809" s="24"/>
      <c r="H809" s="24"/>
      <c r="I809" s="24"/>
      <c r="J809" s="24"/>
      <c r="K809" s="24"/>
      <c r="M809" s="23" t="s">
        <v>7</v>
      </c>
    </row>
    <row r="810" spans="1:13" customFormat="1" hidden="1" x14ac:dyDescent="0.25">
      <c r="A810" s="7">
        <f>A809</f>
        <v>0</v>
      </c>
      <c r="B810" s="21"/>
    </row>
    <row r="811" spans="1:13" customFormat="1" ht="15" hidden="1" customHeight="1" x14ac:dyDescent="0.25">
      <c r="A811" s="7">
        <f>A809</f>
        <v>0</v>
      </c>
      <c r="B811" s="22" t="s">
        <v>6</v>
      </c>
      <c r="C811" s="22"/>
      <c r="D811" s="22"/>
      <c r="E811" s="22"/>
      <c r="F811" s="22"/>
      <c r="G811" s="22"/>
      <c r="H811" s="22"/>
      <c r="I811" s="22"/>
      <c r="J811" s="22"/>
      <c r="K811" s="22"/>
    </row>
    <row r="812" spans="1:13" customFormat="1" hidden="1" x14ac:dyDescent="0.25">
      <c r="A812" s="7">
        <f>A809</f>
        <v>0</v>
      </c>
      <c r="B812" s="21"/>
    </row>
    <row r="813" spans="1:13" customFormat="1" hidden="1" x14ac:dyDescent="0.25">
      <c r="A813" s="7">
        <f>A809</f>
        <v>0</v>
      </c>
      <c r="B813" s="21"/>
    </row>
    <row r="814" spans="1:13" customFormat="1" hidden="1" x14ac:dyDescent="0.25">
      <c r="A814" s="7">
        <f>A815</f>
        <v>0</v>
      </c>
      <c r="B814" s="21"/>
    </row>
    <row r="815" spans="1:13" customFormat="1" hidden="1" x14ac:dyDescent="0.25">
      <c r="A815" s="7">
        <f>A791*IF([1]summary!$K$24="",IF([1]summary!$J$20="všetky predmety spolu",0,1),IF([1]summary!$E$58="cenové ponuky komplexne",0,1))</f>
        <v>0</v>
      </c>
      <c r="B815" s="21"/>
      <c r="C815" s="20" t="s">
        <v>4</v>
      </c>
      <c r="D815" s="19"/>
    </row>
    <row r="816" spans="1:13" s="14" customFormat="1" hidden="1" x14ac:dyDescent="0.25">
      <c r="A816" s="7">
        <f>A815</f>
        <v>0</v>
      </c>
      <c r="C816" s="20"/>
    </row>
    <row r="817" spans="1:13" s="14" customFormat="1" ht="15" hidden="1" customHeight="1" x14ac:dyDescent="0.25">
      <c r="A817" s="7">
        <f>A815</f>
        <v>0</v>
      </c>
      <c r="C817" s="20" t="s">
        <v>3</v>
      </c>
      <c r="D817" s="19"/>
      <c r="G817" s="18"/>
      <c r="H817" s="18"/>
      <c r="I817" s="18"/>
      <c r="J817" s="18"/>
      <c r="K817" s="18"/>
    </row>
    <row r="818" spans="1:13" s="14" customFormat="1" hidden="1" x14ac:dyDescent="0.25">
      <c r="A818" s="7">
        <f>A815</f>
        <v>0</v>
      </c>
      <c r="F818" s="16"/>
      <c r="G818" s="17" t="str">
        <f>"podpis a pečiatka "&amp;IF([1]summary!$K$24="","navrhovateľa","dodávateľa")</f>
        <v>podpis a pečiatka dodávateľa</v>
      </c>
      <c r="H818" s="17"/>
      <c r="I818" s="17"/>
      <c r="J818" s="17"/>
      <c r="K818" s="17"/>
    </row>
    <row r="819" spans="1:13" s="14" customFormat="1" hidden="1" x14ac:dyDescent="0.25">
      <c r="A819" s="7">
        <f>A815</f>
        <v>0</v>
      </c>
      <c r="F819" s="16"/>
      <c r="G819" s="15"/>
      <c r="H819" s="15"/>
      <c r="I819" s="15"/>
      <c r="J819" s="15"/>
      <c r="K819" s="15"/>
    </row>
    <row r="820" spans="1:13" customFormat="1" ht="15" hidden="1" customHeight="1" x14ac:dyDescent="0.25">
      <c r="A820" s="7">
        <f>A815*IF([1]summary!$K$24="",1,0)</f>
        <v>0</v>
      </c>
      <c r="B820" s="6" t="s">
        <v>5</v>
      </c>
      <c r="C820" s="6"/>
      <c r="D820" s="6"/>
      <c r="E820" s="6"/>
      <c r="F820" s="6"/>
      <c r="G820" s="6"/>
      <c r="H820" s="6"/>
      <c r="I820" s="6"/>
      <c r="J820" s="6"/>
      <c r="K820" s="6"/>
      <c r="L820" s="5"/>
    </row>
    <row r="821" spans="1:13" customFormat="1" hidden="1" x14ac:dyDescent="0.25">
      <c r="A821" s="7">
        <f>A820</f>
        <v>0</v>
      </c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5"/>
    </row>
    <row r="822" spans="1:13" customFormat="1" ht="15" hidden="1" customHeight="1" x14ac:dyDescent="0.25">
      <c r="A822" s="7">
        <f>A815*IF(A820=1,0,1)</f>
        <v>0</v>
      </c>
      <c r="B822" s="6" t="s">
        <v>0</v>
      </c>
      <c r="C822" s="6"/>
      <c r="D822" s="6"/>
      <c r="E822" s="6"/>
      <c r="F822" s="6"/>
      <c r="G822" s="6"/>
      <c r="H822" s="6"/>
      <c r="I822" s="6"/>
      <c r="J822" s="6"/>
      <c r="K822" s="6"/>
      <c r="L822" s="5"/>
    </row>
    <row r="823" spans="1:13" customFormat="1" hidden="1" x14ac:dyDescent="0.25">
      <c r="A823" s="7">
        <f>A822</f>
        <v>0</v>
      </c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5"/>
    </row>
    <row r="824" spans="1:13" s="7" customFormat="1" ht="21" hidden="1" x14ac:dyDescent="0.25">
      <c r="A824" s="7">
        <f>A846*A815*IF(J824="",0,1)</f>
        <v>0</v>
      </c>
      <c r="B824" s="103"/>
      <c r="C824" s="102"/>
      <c r="D824" s="102"/>
      <c r="E824" s="102"/>
      <c r="F824" s="102"/>
      <c r="G824" s="102"/>
      <c r="H824" s="102"/>
      <c r="I824" s="102"/>
      <c r="J824" s="101" t="str">
        <f>$J$4</f>
        <v/>
      </c>
      <c r="K824" s="101"/>
    </row>
    <row r="825" spans="1:13" s="7" customFormat="1" ht="23.25" hidden="1" customHeight="1" x14ac:dyDescent="0.25">
      <c r="A825" s="7">
        <f>A846*A815</f>
        <v>0</v>
      </c>
      <c r="B825" s="99" t="str">
        <f>$B$5</f>
        <v>Kúpna zmluva – Príloha č. 2:</v>
      </c>
      <c r="C825" s="99"/>
      <c r="D825" s="99"/>
      <c r="E825" s="99"/>
      <c r="F825" s="99"/>
      <c r="G825" s="99"/>
      <c r="H825" s="99"/>
      <c r="I825" s="99"/>
      <c r="J825" s="99"/>
      <c r="K825" s="99"/>
      <c r="M825" s="23"/>
    </row>
    <row r="826" spans="1:13" s="7" customFormat="1" hidden="1" x14ac:dyDescent="0.25">
      <c r="A826" s="7">
        <f>A846*A815</f>
        <v>0</v>
      </c>
      <c r="B826" s="100"/>
      <c r="C826" s="100"/>
      <c r="D826" s="100"/>
      <c r="E826" s="100"/>
      <c r="F826" s="100"/>
      <c r="G826" s="100"/>
      <c r="H826" s="100"/>
      <c r="I826" s="100"/>
      <c r="J826" s="100"/>
      <c r="K826" s="100"/>
      <c r="M826" s="23"/>
    </row>
    <row r="827" spans="1:13" s="7" customFormat="1" ht="23.25" hidden="1" customHeight="1" x14ac:dyDescent="0.25">
      <c r="A827" s="7">
        <f>A846*A815</f>
        <v>0</v>
      </c>
      <c r="B827" s="99" t="str">
        <f>$B$7</f>
        <v>Cena dodávaného predmetu zákazky</v>
      </c>
      <c r="C827" s="99"/>
      <c r="D827" s="99"/>
      <c r="E827" s="99"/>
      <c r="F827" s="99"/>
      <c r="G827" s="99"/>
      <c r="H827" s="99"/>
      <c r="I827" s="99"/>
      <c r="J827" s="99"/>
      <c r="K827" s="99"/>
      <c r="M827" s="23"/>
    </row>
    <row r="828" spans="1:13" customFormat="1" hidden="1" x14ac:dyDescent="0.25">
      <c r="A828" s="7">
        <f>A846*A815</f>
        <v>0</v>
      </c>
      <c r="B828" s="21"/>
    </row>
    <row r="829" spans="1:13" customFormat="1" ht="15" hidden="1" customHeight="1" x14ac:dyDescent="0.25">
      <c r="A829" s="7">
        <f>A846*A815</f>
        <v>0</v>
      </c>
      <c r="B829" s="22" t="str">
        <f>$B$9</f>
        <v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zákazky a tieto požiadavky sme zahrnuli do predloženej ponuky.</v>
      </c>
      <c r="C829" s="98"/>
      <c r="D829" s="98"/>
      <c r="E829" s="98"/>
      <c r="F829" s="98"/>
      <c r="G829" s="98"/>
      <c r="H829" s="98"/>
      <c r="I829" s="98"/>
      <c r="J829" s="98"/>
      <c r="K829" s="98"/>
    </row>
    <row r="830" spans="1:13" customFormat="1" hidden="1" x14ac:dyDescent="0.25">
      <c r="A830" s="7">
        <f>A846*A815</f>
        <v>0</v>
      </c>
      <c r="B830" s="98"/>
      <c r="C830" s="98"/>
      <c r="D830" s="98"/>
      <c r="E830" s="98"/>
      <c r="F830" s="98"/>
      <c r="G830" s="98"/>
      <c r="H830" s="98"/>
      <c r="I830" s="98"/>
      <c r="J830" s="98"/>
      <c r="K830" s="98"/>
    </row>
    <row r="831" spans="1:13" customFormat="1" hidden="1" x14ac:dyDescent="0.25">
      <c r="A831" s="7">
        <f>A846*A815</f>
        <v>0</v>
      </c>
      <c r="B831" s="98"/>
      <c r="C831" s="98"/>
      <c r="D831" s="98"/>
      <c r="E831" s="98"/>
      <c r="F831" s="98"/>
      <c r="G831" s="98"/>
      <c r="H831" s="98"/>
      <c r="I831" s="98"/>
      <c r="J831" s="98"/>
      <c r="K831" s="98"/>
    </row>
    <row r="832" spans="1:13" customFormat="1" hidden="1" x14ac:dyDescent="0.25">
      <c r="A832" s="7">
        <f>A846*A815</f>
        <v>0</v>
      </c>
      <c r="B832" s="21"/>
    </row>
    <row r="833" spans="1:11" s="7" customFormat="1" ht="19.5" hidden="1" customHeight="1" thickBot="1" x14ac:dyDescent="0.3">
      <c r="A833" s="7">
        <f>A846*A815</f>
        <v>0</v>
      </c>
      <c r="C833" s="133" t="str">
        <f>"Identifikačné údaje "&amp;IF([1]summary!$K$24="","navrhovateľa:","dodávateľa:")</f>
        <v>Identifikačné údaje dodávateľa:</v>
      </c>
      <c r="D833" s="132"/>
      <c r="E833" s="132"/>
      <c r="F833" s="132"/>
      <c r="G833" s="131"/>
    </row>
    <row r="834" spans="1:11" s="7" customFormat="1" ht="19.5" hidden="1" customHeight="1" x14ac:dyDescent="0.25">
      <c r="A834" s="7">
        <f>A846*A815</f>
        <v>0</v>
      </c>
      <c r="C834" s="130" t="s">
        <v>35</v>
      </c>
      <c r="D834" s="129"/>
      <c r="E834" s="128"/>
      <c r="F834" s="127"/>
      <c r="G834" s="126"/>
    </row>
    <row r="835" spans="1:11" s="7" customFormat="1" ht="39" hidden="1" customHeight="1" x14ac:dyDescent="0.25">
      <c r="A835" s="7">
        <f>A846*A815</f>
        <v>0</v>
      </c>
      <c r="C835" s="125" t="s">
        <v>34</v>
      </c>
      <c r="D835" s="124"/>
      <c r="E835" s="121"/>
      <c r="F835" s="120"/>
      <c r="G835" s="119"/>
    </row>
    <row r="836" spans="1:11" s="7" customFormat="1" ht="19.5" hidden="1" customHeight="1" x14ac:dyDescent="0.25">
      <c r="A836" s="7">
        <f>A846*A815</f>
        <v>0</v>
      </c>
      <c r="C836" s="123" t="s">
        <v>33</v>
      </c>
      <c r="D836" s="122"/>
      <c r="E836" s="121"/>
      <c r="F836" s="120"/>
      <c r="G836" s="119"/>
    </row>
    <row r="837" spans="1:11" s="7" customFormat="1" ht="19.5" hidden="1" customHeight="1" x14ac:dyDescent="0.25">
      <c r="A837" s="7">
        <f>A846*A815</f>
        <v>0</v>
      </c>
      <c r="C837" s="123" t="s">
        <v>32</v>
      </c>
      <c r="D837" s="122"/>
      <c r="E837" s="121"/>
      <c r="F837" s="120"/>
      <c r="G837" s="119"/>
    </row>
    <row r="838" spans="1:11" s="7" customFormat="1" ht="19.5" hidden="1" customHeight="1" x14ac:dyDescent="0.25">
      <c r="A838" s="7">
        <f>A846*A815</f>
        <v>0</v>
      </c>
      <c r="C838" s="123" t="s">
        <v>31</v>
      </c>
      <c r="D838" s="122"/>
      <c r="E838" s="121"/>
      <c r="F838" s="120"/>
      <c r="G838" s="119"/>
    </row>
    <row r="839" spans="1:11" s="7" customFormat="1" ht="19.5" hidden="1" customHeight="1" x14ac:dyDescent="0.25">
      <c r="A839" s="7">
        <f>A846*A815</f>
        <v>0</v>
      </c>
      <c r="C839" s="123" t="s">
        <v>30</v>
      </c>
      <c r="D839" s="122"/>
      <c r="E839" s="121"/>
      <c r="F839" s="120"/>
      <c r="G839" s="119"/>
    </row>
    <row r="840" spans="1:11" s="7" customFormat="1" ht="19.5" hidden="1" customHeight="1" x14ac:dyDescent="0.25">
      <c r="A840" s="7">
        <f>A846*A815</f>
        <v>0</v>
      </c>
      <c r="C840" s="123" t="s">
        <v>29</v>
      </c>
      <c r="D840" s="122"/>
      <c r="E840" s="121"/>
      <c r="F840" s="120"/>
      <c r="G840" s="119"/>
    </row>
    <row r="841" spans="1:11" s="7" customFormat="1" ht="19.5" hidden="1" customHeight="1" x14ac:dyDescent="0.25">
      <c r="A841" s="7">
        <f>A846*A815</f>
        <v>0</v>
      </c>
      <c r="C841" s="123" t="s">
        <v>28</v>
      </c>
      <c r="D841" s="122"/>
      <c r="E841" s="121"/>
      <c r="F841" s="120"/>
      <c r="G841" s="119"/>
    </row>
    <row r="842" spans="1:11" s="7" customFormat="1" ht="19.5" hidden="1" customHeight="1" x14ac:dyDescent="0.25">
      <c r="A842" s="7">
        <f>A846*A815</f>
        <v>0</v>
      </c>
      <c r="C842" s="123" t="s">
        <v>27</v>
      </c>
      <c r="D842" s="122"/>
      <c r="E842" s="121"/>
      <c r="F842" s="120"/>
      <c r="G842" s="119"/>
    </row>
    <row r="843" spans="1:11" s="7" customFormat="1" ht="19.5" hidden="1" customHeight="1" thickBot="1" x14ac:dyDescent="0.3">
      <c r="A843" s="7">
        <f>A846*A815</f>
        <v>0</v>
      </c>
      <c r="C843" s="118" t="s">
        <v>26</v>
      </c>
      <c r="D843" s="117"/>
      <c r="E843" s="116"/>
      <c r="F843" s="115"/>
      <c r="G843" s="114"/>
    </row>
    <row r="844" spans="1:11" customFormat="1" hidden="1" x14ac:dyDescent="0.25">
      <c r="A844" s="7">
        <f>A846*A815</f>
        <v>0</v>
      </c>
      <c r="B844" s="21"/>
    </row>
    <row r="845" spans="1:11" customFormat="1" hidden="1" x14ac:dyDescent="0.25">
      <c r="A845" s="7">
        <f>A846*A815</f>
        <v>0</v>
      </c>
      <c r="B845" s="21"/>
    </row>
    <row r="846" spans="1:11" customFormat="1" hidden="1" x14ac:dyDescent="0.25">
      <c r="A846">
        <f>IF(D846&lt;&gt;"",1,0)</f>
        <v>0</v>
      </c>
      <c r="B846" s="77" t="s">
        <v>25</v>
      </c>
      <c r="C846" s="77"/>
      <c r="D846" s="76"/>
      <c r="E846" s="76"/>
      <c r="F846" s="76"/>
      <c r="G846" s="76"/>
      <c r="H846" s="76"/>
      <c r="I846" s="76"/>
      <c r="J846" s="76"/>
      <c r="K846" s="75"/>
    </row>
    <row r="847" spans="1:11" customFormat="1" hidden="1" x14ac:dyDescent="0.25">
      <c r="A847" s="7">
        <f>A846</f>
        <v>0</v>
      </c>
      <c r="B847" s="21"/>
    </row>
    <row r="848" spans="1:11" customFormat="1" ht="54.95" hidden="1" customHeight="1" thickBot="1" x14ac:dyDescent="0.3">
      <c r="A848" s="7">
        <f>A846</f>
        <v>0</v>
      </c>
      <c r="B848" s="74" t="s">
        <v>24</v>
      </c>
      <c r="C848" s="73"/>
      <c r="D848" s="72"/>
      <c r="E848" s="71" t="s">
        <v>23</v>
      </c>
      <c r="F848" s="70"/>
      <c r="G848" s="68" t="s">
        <v>22</v>
      </c>
      <c r="H848" s="69" t="s">
        <v>21</v>
      </c>
      <c r="I848" s="68" t="s">
        <v>20</v>
      </c>
      <c r="J848" s="67" t="s">
        <v>19</v>
      </c>
      <c r="K848" s="66" t="s">
        <v>18</v>
      </c>
    </row>
    <row r="849" spans="1:13" customFormat="1" ht="25.5" hidden="1" customHeight="1" x14ac:dyDescent="0.25">
      <c r="A849" s="7">
        <f>A846</f>
        <v>0</v>
      </c>
      <c r="B849" s="50" t="s">
        <v>17</v>
      </c>
      <c r="C849" s="49"/>
      <c r="D849" s="48"/>
      <c r="E849" s="113"/>
      <c r="F849" s="112"/>
      <c r="G849" s="45" t="s">
        <v>15</v>
      </c>
      <c r="H849" s="44"/>
      <c r="I849" s="43"/>
      <c r="J849" s="42" t="str">
        <f>IF(AND(H849&lt;&gt;"",I849&lt;&gt;""),H849*I849,"")</f>
        <v/>
      </c>
      <c r="K849" s="63" t="str">
        <f>IF(J849&lt;&gt;"",J849*IF($E$838&lt;&gt;"",1.2,1),"")</f>
        <v/>
      </c>
    </row>
    <row r="850" spans="1:13" customFormat="1" ht="25.5" hidden="1" customHeight="1" x14ac:dyDescent="0.25">
      <c r="A850" s="7">
        <f>A846</f>
        <v>0</v>
      </c>
      <c r="B850" s="62"/>
      <c r="C850" s="61"/>
      <c r="D850" s="60"/>
      <c r="E850" s="111"/>
      <c r="F850" s="110"/>
      <c r="G850" s="57" t="s">
        <v>15</v>
      </c>
      <c r="H850" s="56"/>
      <c r="I850" s="55"/>
      <c r="J850" s="54" t="str">
        <f>IF(AND(H850&lt;&gt;"",I850&lt;&gt;""),H850*I850,"")</f>
        <v/>
      </c>
      <c r="K850" s="53" t="str">
        <f>IF(J850&lt;&gt;"",J850*IF($E$838&lt;&gt;"",1.2,1),"")</f>
        <v/>
      </c>
    </row>
    <row r="851" spans="1:13" customFormat="1" ht="25.5" hidden="1" customHeight="1" thickBot="1" x14ac:dyDescent="0.3">
      <c r="A851" s="7">
        <f>A846</f>
        <v>0</v>
      </c>
      <c r="B851" s="40"/>
      <c r="C851" s="39"/>
      <c r="D851" s="38"/>
      <c r="E851" s="109"/>
      <c r="F851" s="108"/>
      <c r="G851" s="35" t="s">
        <v>15</v>
      </c>
      <c r="H851" s="34"/>
      <c r="I851" s="33"/>
      <c r="J851" s="32" t="str">
        <f>IF(AND(H851&lt;&gt;"",I851&lt;&gt;""),H851*I851,"")</f>
        <v/>
      </c>
      <c r="K851" s="31" t="str">
        <f>IF(J851&lt;&gt;"",J851*IF($E$838&lt;&gt;"",1.2,1),"")</f>
        <v/>
      </c>
    </row>
    <row r="852" spans="1:13" customFormat="1" ht="25.5" hidden="1" customHeight="1" x14ac:dyDescent="0.25">
      <c r="A852" s="7">
        <f>A846</f>
        <v>0</v>
      </c>
      <c r="B852" s="50" t="s">
        <v>16</v>
      </c>
      <c r="C852" s="49"/>
      <c r="D852" s="48"/>
      <c r="E852" s="113"/>
      <c r="F852" s="112"/>
      <c r="G852" s="45" t="s">
        <v>15</v>
      </c>
      <c r="H852" s="44"/>
      <c r="I852" s="43"/>
      <c r="J852" s="42" t="str">
        <f>IF(AND(H852&lt;&gt;"",I852&lt;&gt;""),H852*I852,"")</f>
        <v/>
      </c>
      <c r="K852" s="63" t="str">
        <f>IF(J852&lt;&gt;"",J852*IF($E$838&lt;&gt;"",1.2,1),"")</f>
        <v/>
      </c>
    </row>
    <row r="853" spans="1:13" customFormat="1" ht="25.5" hidden="1" customHeight="1" x14ac:dyDescent="0.25">
      <c r="A853" s="7">
        <f>A846</f>
        <v>0</v>
      </c>
      <c r="B853" s="62"/>
      <c r="C853" s="61"/>
      <c r="D853" s="60"/>
      <c r="E853" s="111"/>
      <c r="F853" s="110"/>
      <c r="G853" s="57" t="s">
        <v>15</v>
      </c>
      <c r="H853" s="56"/>
      <c r="I853" s="55"/>
      <c r="J853" s="54" t="str">
        <f>IF(AND(H853&lt;&gt;"",I853&lt;&gt;""),H853*I853,"")</f>
        <v/>
      </c>
      <c r="K853" s="53" t="str">
        <f>IF(J853&lt;&gt;"",J853*IF($E$838&lt;&gt;"",1.2,1),"")</f>
        <v/>
      </c>
    </row>
    <row r="854" spans="1:13" customFormat="1" ht="25.5" hidden="1" customHeight="1" thickBot="1" x14ac:dyDescent="0.3">
      <c r="A854" s="7">
        <f>A846</f>
        <v>0</v>
      </c>
      <c r="B854" s="40"/>
      <c r="C854" s="39"/>
      <c r="D854" s="38"/>
      <c r="E854" s="109"/>
      <c r="F854" s="108"/>
      <c r="G854" s="35" t="s">
        <v>15</v>
      </c>
      <c r="H854" s="34"/>
      <c r="I854" s="33"/>
      <c r="J854" s="32" t="str">
        <f>IF(AND(H854&lt;&gt;"",I854&lt;&gt;""),H854*I854,"")</f>
        <v/>
      </c>
      <c r="K854" s="31" t="str">
        <f>IF(J854&lt;&gt;"",J854*IF($E$838&lt;&gt;"",1.2,1),"")</f>
        <v/>
      </c>
    </row>
    <row r="855" spans="1:13" customFormat="1" ht="25.5" hidden="1" customHeight="1" x14ac:dyDescent="0.25">
      <c r="A855" s="7">
        <f>A846</f>
        <v>0</v>
      </c>
      <c r="B855" s="50" t="s">
        <v>14</v>
      </c>
      <c r="C855" s="49"/>
      <c r="D855" s="48" t="s">
        <v>13</v>
      </c>
      <c r="E855" s="107" t="s">
        <v>11</v>
      </c>
      <c r="F855" s="106"/>
      <c r="G855" s="45" t="s">
        <v>11</v>
      </c>
      <c r="H855" s="44"/>
      <c r="I855" s="43">
        <v>1</v>
      </c>
      <c r="J855" s="42" t="str">
        <f>IF(AND(H855&lt;&gt;"",I855&lt;&gt;""),H855*I855,"")</f>
        <v/>
      </c>
      <c r="K855" s="63" t="str">
        <f>IF(J855&lt;&gt;"",J855*IF($E$838&lt;&gt;"",1.2,1),"")</f>
        <v/>
      </c>
    </row>
    <row r="856" spans="1:13" customFormat="1" ht="25.5" hidden="1" customHeight="1" thickBot="1" x14ac:dyDescent="0.3">
      <c r="A856" s="7">
        <f>A846</f>
        <v>0</v>
      </c>
      <c r="B856" s="40"/>
      <c r="C856" s="39"/>
      <c r="D856" s="38" t="s">
        <v>12</v>
      </c>
      <c r="E856" s="105" t="s">
        <v>11</v>
      </c>
      <c r="F856" s="104"/>
      <c r="G856" s="35" t="s">
        <v>11</v>
      </c>
      <c r="H856" s="34"/>
      <c r="I856" s="33">
        <v>1</v>
      </c>
      <c r="J856" s="32" t="str">
        <f>IF(AND(H856&lt;&gt;"",I856&lt;&gt;""),H856*I856,"")</f>
        <v/>
      </c>
      <c r="K856" s="31" t="str">
        <f>IF(J856&lt;&gt;"",J856*IF($E$838&lt;&gt;"",1.2,1),"")</f>
        <v/>
      </c>
    </row>
    <row r="857" spans="1:13" customFormat="1" ht="25.5" hidden="1" customHeight="1" thickBot="1" x14ac:dyDescent="0.3">
      <c r="A857" s="7">
        <f>A846</f>
        <v>0</v>
      </c>
      <c r="B857" s="30"/>
      <c r="C857" s="29"/>
      <c r="D857" s="29"/>
      <c r="E857" s="29"/>
      <c r="F857" s="29"/>
      <c r="G857" s="29"/>
      <c r="H857" s="28"/>
      <c r="I857" s="28" t="s">
        <v>10</v>
      </c>
      <c r="J857" s="27" t="str">
        <f>IF(SUM(J849:J856)&gt;0,SUM(J849:J856),"")</f>
        <v/>
      </c>
      <c r="K857" s="27" t="str">
        <f>IF(SUM(K849:K856)&gt;0,SUM(K849:K856),"")</f>
        <v/>
      </c>
    </row>
    <row r="858" spans="1:13" customFormat="1" hidden="1" x14ac:dyDescent="0.25">
      <c r="A858" s="7">
        <f>A846</f>
        <v>0</v>
      </c>
      <c r="B858" s="26" t="s">
        <v>9</v>
      </c>
    </row>
    <row r="859" spans="1:13" customFormat="1" hidden="1" x14ac:dyDescent="0.25">
      <c r="A859" s="7">
        <f>A846</f>
        <v>0</v>
      </c>
      <c r="B859" s="21"/>
    </row>
    <row r="860" spans="1:13" customFormat="1" hidden="1" x14ac:dyDescent="0.25">
      <c r="A860" s="7">
        <f>A846</f>
        <v>0</v>
      </c>
      <c r="B860" s="21"/>
    </row>
    <row r="861" spans="1:13" customFormat="1" ht="15" hidden="1" customHeight="1" x14ac:dyDescent="0.25">
      <c r="A861" s="7">
        <f>A846*IF([1]summary!$K$24="",1,0)</f>
        <v>0</v>
      </c>
      <c r="B861" s="21"/>
      <c r="C861" s="25" t="str">
        <f>$C$37</f>
        <v>Týmto zároveň potvrdzujeme, že nami predložená ponuka zodpovedá cenám obvyklým v danom mieste a čase.</v>
      </c>
      <c r="D861" s="25"/>
      <c r="E861" s="25"/>
      <c r="F861" s="25"/>
      <c r="G861" s="25"/>
      <c r="H861" s="25"/>
      <c r="I861" s="25"/>
      <c r="J861" s="25"/>
    </row>
    <row r="862" spans="1:13" customFormat="1" hidden="1" x14ac:dyDescent="0.25">
      <c r="A862" s="7">
        <f>A861</f>
        <v>0</v>
      </c>
      <c r="B862" s="21"/>
    </row>
    <row r="863" spans="1:13" customFormat="1" hidden="1" x14ac:dyDescent="0.25">
      <c r="A863" s="7">
        <f>A861</f>
        <v>0</v>
      </c>
      <c r="B863" s="21"/>
    </row>
    <row r="864" spans="1:13" customFormat="1" hidden="1" x14ac:dyDescent="0.25">
      <c r="A864" s="7">
        <f>A846*IF([1]summary!$F$12='Príloha č. 2'!M864,1,0)</f>
        <v>0</v>
      </c>
      <c r="B864" s="24" t="s">
        <v>36</v>
      </c>
      <c r="C864" s="24"/>
      <c r="D864" s="24"/>
      <c r="E864" s="24"/>
      <c r="F864" s="24"/>
      <c r="G864" s="24"/>
      <c r="H864" s="24"/>
      <c r="I864" s="24"/>
      <c r="J864" s="24"/>
      <c r="K864" s="24"/>
      <c r="M864" s="23" t="s">
        <v>7</v>
      </c>
    </row>
    <row r="865" spans="1:13" customFormat="1" hidden="1" x14ac:dyDescent="0.25">
      <c r="A865" s="7">
        <f>A864</f>
        <v>0</v>
      </c>
      <c r="B865" s="21"/>
    </row>
    <row r="866" spans="1:13" customFormat="1" ht="15" hidden="1" customHeight="1" x14ac:dyDescent="0.25">
      <c r="A866" s="7">
        <f>A864</f>
        <v>0</v>
      </c>
      <c r="B866" s="22" t="s">
        <v>6</v>
      </c>
      <c r="C866" s="22"/>
      <c r="D866" s="22"/>
      <c r="E866" s="22"/>
      <c r="F866" s="22"/>
      <c r="G866" s="22"/>
      <c r="H866" s="22"/>
      <c r="I866" s="22"/>
      <c r="J866" s="22"/>
      <c r="K866" s="22"/>
    </row>
    <row r="867" spans="1:13" customFormat="1" hidden="1" x14ac:dyDescent="0.25">
      <c r="A867" s="7">
        <f>A864</f>
        <v>0</v>
      </c>
      <c r="B867" s="21"/>
    </row>
    <row r="868" spans="1:13" customFormat="1" hidden="1" x14ac:dyDescent="0.25">
      <c r="A868" s="7">
        <f>A864</f>
        <v>0</v>
      </c>
      <c r="B868" s="21"/>
    </row>
    <row r="869" spans="1:13" customFormat="1" hidden="1" x14ac:dyDescent="0.25">
      <c r="A869" s="7">
        <f>A870</f>
        <v>0</v>
      </c>
      <c r="B869" s="21"/>
    </row>
    <row r="870" spans="1:13" customFormat="1" hidden="1" x14ac:dyDescent="0.25">
      <c r="A870" s="7">
        <f>A846*IF([1]summary!$K$24="",IF([1]summary!$J$20="všetky predmety spolu",0,1),IF([1]summary!$E$58="cenové ponuky komplexne",0,1))</f>
        <v>0</v>
      </c>
      <c r="B870" s="21"/>
      <c r="C870" s="20" t="s">
        <v>4</v>
      </c>
      <c r="D870" s="19"/>
    </row>
    <row r="871" spans="1:13" s="14" customFormat="1" hidden="1" x14ac:dyDescent="0.25">
      <c r="A871" s="7">
        <f>A870</f>
        <v>0</v>
      </c>
      <c r="C871" s="20"/>
    </row>
    <row r="872" spans="1:13" s="14" customFormat="1" ht="15" hidden="1" customHeight="1" x14ac:dyDescent="0.25">
      <c r="A872" s="7">
        <f>A870</f>
        <v>0</v>
      </c>
      <c r="C872" s="20" t="s">
        <v>3</v>
      </c>
      <c r="D872" s="19"/>
      <c r="G872" s="18"/>
      <c r="H872" s="18"/>
      <c r="I872" s="18"/>
      <c r="J872" s="18"/>
      <c r="K872" s="18"/>
    </row>
    <row r="873" spans="1:13" s="14" customFormat="1" hidden="1" x14ac:dyDescent="0.25">
      <c r="A873" s="7">
        <f>A870</f>
        <v>0</v>
      </c>
      <c r="F873" s="16"/>
      <c r="G873" s="17" t="str">
        <f>"podpis a pečiatka "&amp;IF([1]summary!$K$24="","navrhovateľa","dodávateľa")</f>
        <v>podpis a pečiatka dodávateľa</v>
      </c>
      <c r="H873" s="17"/>
      <c r="I873" s="17"/>
      <c r="J873" s="17"/>
      <c r="K873" s="17"/>
    </row>
    <row r="874" spans="1:13" s="14" customFormat="1" hidden="1" x14ac:dyDescent="0.25">
      <c r="A874" s="7">
        <f>A870</f>
        <v>0</v>
      </c>
      <c r="F874" s="16"/>
      <c r="G874" s="15"/>
      <c r="H874" s="15"/>
      <c r="I874" s="15"/>
      <c r="J874" s="15"/>
      <c r="K874" s="15"/>
    </row>
    <row r="875" spans="1:13" customFormat="1" ht="15" hidden="1" customHeight="1" x14ac:dyDescent="0.25">
      <c r="A875" s="7">
        <f>A870*IF([1]summary!$K$24="",1,0)</f>
        <v>0</v>
      </c>
      <c r="B875" s="6" t="s">
        <v>5</v>
      </c>
      <c r="C875" s="6"/>
      <c r="D875" s="6"/>
      <c r="E875" s="6"/>
      <c r="F875" s="6"/>
      <c r="G875" s="6"/>
      <c r="H875" s="6"/>
      <c r="I875" s="6"/>
      <c r="J875" s="6"/>
      <c r="K875" s="6"/>
      <c r="L875" s="5"/>
    </row>
    <row r="876" spans="1:13" customFormat="1" hidden="1" x14ac:dyDescent="0.25">
      <c r="A876" s="7">
        <f>A875</f>
        <v>0</v>
      </c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5"/>
    </row>
    <row r="877" spans="1:13" customFormat="1" ht="15" hidden="1" customHeight="1" x14ac:dyDescent="0.25">
      <c r="A877" s="7">
        <f>A870*IF(A875=1,0,1)</f>
        <v>0</v>
      </c>
      <c r="B877" s="6" t="s">
        <v>0</v>
      </c>
      <c r="C877" s="6"/>
      <c r="D877" s="6"/>
      <c r="E877" s="6"/>
      <c r="F877" s="6"/>
      <c r="G877" s="6"/>
      <c r="H877" s="6"/>
      <c r="I877" s="6"/>
      <c r="J877" s="6"/>
      <c r="K877" s="6"/>
      <c r="L877" s="5"/>
    </row>
    <row r="878" spans="1:13" customFormat="1" hidden="1" x14ac:dyDescent="0.25">
      <c r="A878" s="7">
        <f>A877</f>
        <v>0</v>
      </c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5"/>
    </row>
    <row r="879" spans="1:13" s="7" customFormat="1" ht="21" hidden="1" x14ac:dyDescent="0.25">
      <c r="A879" s="7">
        <f>A901*A870*IF(J879="",0,1)</f>
        <v>0</v>
      </c>
      <c r="B879" s="103"/>
      <c r="C879" s="102"/>
      <c r="D879" s="102"/>
      <c r="E879" s="102"/>
      <c r="F879" s="102"/>
      <c r="G879" s="102"/>
      <c r="H879" s="102"/>
      <c r="I879" s="102"/>
      <c r="J879" s="101" t="str">
        <f>$J$4</f>
        <v/>
      </c>
      <c r="K879" s="101"/>
    </row>
    <row r="880" spans="1:13" s="7" customFormat="1" ht="23.25" hidden="1" customHeight="1" x14ac:dyDescent="0.25">
      <c r="A880" s="7">
        <f>A901*A870</f>
        <v>0</v>
      </c>
      <c r="B880" s="99" t="str">
        <f>$B$5</f>
        <v>Kúpna zmluva – Príloha č. 2:</v>
      </c>
      <c r="C880" s="99"/>
      <c r="D880" s="99"/>
      <c r="E880" s="99"/>
      <c r="F880" s="99"/>
      <c r="G880" s="99"/>
      <c r="H880" s="99"/>
      <c r="I880" s="99"/>
      <c r="J880" s="99"/>
      <c r="K880" s="99"/>
      <c r="M880" s="23"/>
    </row>
    <row r="881" spans="1:13" s="7" customFormat="1" hidden="1" x14ac:dyDescent="0.25">
      <c r="A881" s="7">
        <f>A901*A870</f>
        <v>0</v>
      </c>
      <c r="B881" s="100"/>
      <c r="C881" s="100"/>
      <c r="D881" s="100"/>
      <c r="E881" s="100"/>
      <c r="F881" s="100"/>
      <c r="G881" s="100"/>
      <c r="H881" s="100"/>
      <c r="I881" s="100"/>
      <c r="J881" s="100"/>
      <c r="K881" s="100"/>
      <c r="M881" s="23"/>
    </row>
    <row r="882" spans="1:13" s="7" customFormat="1" ht="23.25" hidden="1" customHeight="1" x14ac:dyDescent="0.25">
      <c r="A882" s="7">
        <f>A901*A870</f>
        <v>0</v>
      </c>
      <c r="B882" s="99" t="str">
        <f>$B$7</f>
        <v>Cena dodávaného predmetu zákazky</v>
      </c>
      <c r="C882" s="99"/>
      <c r="D882" s="99"/>
      <c r="E882" s="99"/>
      <c r="F882" s="99"/>
      <c r="G882" s="99"/>
      <c r="H882" s="99"/>
      <c r="I882" s="99"/>
      <c r="J882" s="99"/>
      <c r="K882" s="99"/>
      <c r="M882" s="23"/>
    </row>
    <row r="883" spans="1:13" customFormat="1" hidden="1" x14ac:dyDescent="0.25">
      <c r="A883" s="7">
        <f>A901*A870</f>
        <v>0</v>
      </c>
      <c r="B883" s="21"/>
    </row>
    <row r="884" spans="1:13" customFormat="1" ht="15" hidden="1" customHeight="1" x14ac:dyDescent="0.25">
      <c r="A884" s="7">
        <f>A901*A870</f>
        <v>0</v>
      </c>
      <c r="B884" s="22" t="str">
        <f>$B$9</f>
        <v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zákazky a tieto požiadavky sme zahrnuli do predloženej ponuky.</v>
      </c>
      <c r="C884" s="98"/>
      <c r="D884" s="98"/>
      <c r="E884" s="98"/>
      <c r="F884" s="98"/>
      <c r="G884" s="98"/>
      <c r="H884" s="98"/>
      <c r="I884" s="98"/>
      <c r="J884" s="98"/>
      <c r="K884" s="98"/>
    </row>
    <row r="885" spans="1:13" customFormat="1" hidden="1" x14ac:dyDescent="0.25">
      <c r="A885" s="7">
        <f>A901*A870</f>
        <v>0</v>
      </c>
      <c r="B885" s="98"/>
      <c r="C885" s="98"/>
      <c r="D885" s="98"/>
      <c r="E885" s="98"/>
      <c r="F885" s="98"/>
      <c r="G885" s="98"/>
      <c r="H885" s="98"/>
      <c r="I885" s="98"/>
      <c r="J885" s="98"/>
      <c r="K885" s="98"/>
    </row>
    <row r="886" spans="1:13" customFormat="1" hidden="1" x14ac:dyDescent="0.25">
      <c r="A886" s="7">
        <f>A901*A870</f>
        <v>0</v>
      </c>
      <c r="B886" s="98"/>
      <c r="C886" s="98"/>
      <c r="D886" s="98"/>
      <c r="E886" s="98"/>
      <c r="F886" s="98"/>
      <c r="G886" s="98"/>
      <c r="H886" s="98"/>
      <c r="I886" s="98"/>
      <c r="J886" s="98"/>
      <c r="K886" s="98"/>
    </row>
    <row r="887" spans="1:13" customFormat="1" hidden="1" x14ac:dyDescent="0.25">
      <c r="A887" s="7">
        <f>A901*A870</f>
        <v>0</v>
      </c>
      <c r="B887" s="21"/>
    </row>
    <row r="888" spans="1:13" s="7" customFormat="1" ht="19.5" hidden="1" customHeight="1" thickBot="1" x14ac:dyDescent="0.3">
      <c r="A888" s="7">
        <f>A901*A870</f>
        <v>0</v>
      </c>
      <c r="C888" s="133" t="str">
        <f>"Identifikačné údaje "&amp;IF([1]summary!$K$24="","navrhovateľa:","dodávateľa:")</f>
        <v>Identifikačné údaje dodávateľa:</v>
      </c>
      <c r="D888" s="132"/>
      <c r="E888" s="132"/>
      <c r="F888" s="132"/>
      <c r="G888" s="131"/>
    </row>
    <row r="889" spans="1:13" s="7" customFormat="1" ht="19.5" hidden="1" customHeight="1" x14ac:dyDescent="0.25">
      <c r="A889" s="7">
        <f>A901*A870</f>
        <v>0</v>
      </c>
      <c r="C889" s="130" t="s">
        <v>35</v>
      </c>
      <c r="D889" s="129"/>
      <c r="E889" s="128"/>
      <c r="F889" s="127"/>
      <c r="G889" s="126"/>
    </row>
    <row r="890" spans="1:13" s="7" customFormat="1" ht="39" hidden="1" customHeight="1" x14ac:dyDescent="0.25">
      <c r="A890" s="7">
        <f>A901*A870</f>
        <v>0</v>
      </c>
      <c r="C890" s="125" t="s">
        <v>34</v>
      </c>
      <c r="D890" s="124"/>
      <c r="E890" s="121"/>
      <c r="F890" s="120"/>
      <c r="G890" s="119"/>
    </row>
    <row r="891" spans="1:13" s="7" customFormat="1" ht="19.5" hidden="1" customHeight="1" x14ac:dyDescent="0.25">
      <c r="A891" s="7">
        <f>A901*A870</f>
        <v>0</v>
      </c>
      <c r="C891" s="123" t="s">
        <v>33</v>
      </c>
      <c r="D891" s="122"/>
      <c r="E891" s="121"/>
      <c r="F891" s="120"/>
      <c r="G891" s="119"/>
    </row>
    <row r="892" spans="1:13" s="7" customFormat="1" ht="19.5" hidden="1" customHeight="1" x14ac:dyDescent="0.25">
      <c r="A892" s="7">
        <f>A901*A870</f>
        <v>0</v>
      </c>
      <c r="C892" s="123" t="s">
        <v>32</v>
      </c>
      <c r="D892" s="122"/>
      <c r="E892" s="121"/>
      <c r="F892" s="120"/>
      <c r="G892" s="119"/>
    </row>
    <row r="893" spans="1:13" s="7" customFormat="1" ht="19.5" hidden="1" customHeight="1" x14ac:dyDescent="0.25">
      <c r="A893" s="7">
        <f>A901*A870</f>
        <v>0</v>
      </c>
      <c r="C893" s="123" t="s">
        <v>31</v>
      </c>
      <c r="D893" s="122"/>
      <c r="E893" s="121"/>
      <c r="F893" s="120"/>
      <c r="G893" s="119"/>
    </row>
    <row r="894" spans="1:13" s="7" customFormat="1" ht="19.5" hidden="1" customHeight="1" x14ac:dyDescent="0.25">
      <c r="A894" s="7">
        <f>A901*A870</f>
        <v>0</v>
      </c>
      <c r="C894" s="123" t="s">
        <v>30</v>
      </c>
      <c r="D894" s="122"/>
      <c r="E894" s="121"/>
      <c r="F894" s="120"/>
      <c r="G894" s="119"/>
    </row>
    <row r="895" spans="1:13" s="7" customFormat="1" ht="19.5" hidden="1" customHeight="1" x14ac:dyDescent="0.25">
      <c r="A895" s="7">
        <f>A901*A870</f>
        <v>0</v>
      </c>
      <c r="C895" s="123" t="s">
        <v>29</v>
      </c>
      <c r="D895" s="122"/>
      <c r="E895" s="121"/>
      <c r="F895" s="120"/>
      <c r="G895" s="119"/>
    </row>
    <row r="896" spans="1:13" s="7" customFormat="1" ht="19.5" hidden="1" customHeight="1" x14ac:dyDescent="0.25">
      <c r="A896" s="7">
        <f>A901*A870</f>
        <v>0</v>
      </c>
      <c r="C896" s="123" t="s">
        <v>28</v>
      </c>
      <c r="D896" s="122"/>
      <c r="E896" s="121"/>
      <c r="F896" s="120"/>
      <c r="G896" s="119"/>
    </row>
    <row r="897" spans="1:11" s="7" customFormat="1" ht="19.5" hidden="1" customHeight="1" x14ac:dyDescent="0.25">
      <c r="A897" s="7">
        <f>A901*A870</f>
        <v>0</v>
      </c>
      <c r="C897" s="123" t="s">
        <v>27</v>
      </c>
      <c r="D897" s="122"/>
      <c r="E897" s="121"/>
      <c r="F897" s="120"/>
      <c r="G897" s="119"/>
    </row>
    <row r="898" spans="1:11" s="7" customFormat="1" ht="19.5" hidden="1" customHeight="1" thickBot="1" x14ac:dyDescent="0.3">
      <c r="A898" s="7">
        <f>A901*A870</f>
        <v>0</v>
      </c>
      <c r="C898" s="118" t="s">
        <v>26</v>
      </c>
      <c r="D898" s="117"/>
      <c r="E898" s="116"/>
      <c r="F898" s="115"/>
      <c r="G898" s="114"/>
    </row>
    <row r="899" spans="1:11" customFormat="1" hidden="1" x14ac:dyDescent="0.25">
      <c r="A899" s="7">
        <f>A901*A870</f>
        <v>0</v>
      </c>
      <c r="B899" s="21"/>
    </row>
    <row r="900" spans="1:11" customFormat="1" hidden="1" x14ac:dyDescent="0.25">
      <c r="A900" s="7">
        <f>A901*A870</f>
        <v>0</v>
      </c>
      <c r="B900" s="21"/>
    </row>
    <row r="901" spans="1:11" customFormat="1" hidden="1" x14ac:dyDescent="0.25">
      <c r="A901">
        <f>IF(D901&lt;&gt;"",1,0)</f>
        <v>0</v>
      </c>
      <c r="B901" s="77" t="s">
        <v>25</v>
      </c>
      <c r="C901" s="77"/>
      <c r="D901" s="76"/>
      <c r="E901" s="76"/>
      <c r="F901" s="76"/>
      <c r="G901" s="76"/>
      <c r="H901" s="76"/>
      <c r="I901" s="76"/>
      <c r="J901" s="76"/>
      <c r="K901" s="75"/>
    </row>
    <row r="902" spans="1:11" customFormat="1" hidden="1" x14ac:dyDescent="0.25">
      <c r="A902" s="7">
        <f>A901</f>
        <v>0</v>
      </c>
      <c r="B902" s="21"/>
    </row>
    <row r="903" spans="1:11" customFormat="1" ht="54.95" hidden="1" customHeight="1" thickBot="1" x14ac:dyDescent="0.3">
      <c r="A903" s="7">
        <f>A901</f>
        <v>0</v>
      </c>
      <c r="B903" s="74" t="s">
        <v>24</v>
      </c>
      <c r="C903" s="73"/>
      <c r="D903" s="72"/>
      <c r="E903" s="71" t="s">
        <v>23</v>
      </c>
      <c r="F903" s="70"/>
      <c r="G903" s="68" t="s">
        <v>22</v>
      </c>
      <c r="H903" s="69" t="s">
        <v>21</v>
      </c>
      <c r="I903" s="68" t="s">
        <v>20</v>
      </c>
      <c r="J903" s="67" t="s">
        <v>19</v>
      </c>
      <c r="K903" s="66" t="s">
        <v>18</v>
      </c>
    </row>
    <row r="904" spans="1:11" customFormat="1" ht="25.5" hidden="1" customHeight="1" x14ac:dyDescent="0.25">
      <c r="A904" s="7">
        <f>A901</f>
        <v>0</v>
      </c>
      <c r="B904" s="50" t="s">
        <v>17</v>
      </c>
      <c r="C904" s="49"/>
      <c r="D904" s="48"/>
      <c r="E904" s="113"/>
      <c r="F904" s="112"/>
      <c r="G904" s="45" t="s">
        <v>15</v>
      </c>
      <c r="H904" s="44"/>
      <c r="I904" s="43"/>
      <c r="J904" s="42" t="str">
        <f>IF(AND(H904&lt;&gt;"",I904&lt;&gt;""),H904*I904,"")</f>
        <v/>
      </c>
      <c r="K904" s="63" t="str">
        <f>IF(J904&lt;&gt;"",J904*IF($E$893&lt;&gt;"",1.2,1),"")</f>
        <v/>
      </c>
    </row>
    <row r="905" spans="1:11" customFormat="1" ht="25.5" hidden="1" customHeight="1" x14ac:dyDescent="0.25">
      <c r="A905" s="7">
        <f>A901</f>
        <v>0</v>
      </c>
      <c r="B905" s="62"/>
      <c r="C905" s="61"/>
      <c r="D905" s="60"/>
      <c r="E905" s="111"/>
      <c r="F905" s="110"/>
      <c r="G905" s="57" t="s">
        <v>15</v>
      </c>
      <c r="H905" s="56"/>
      <c r="I905" s="55"/>
      <c r="J905" s="54" t="str">
        <f>IF(AND(H905&lt;&gt;"",I905&lt;&gt;""),H905*I905,"")</f>
        <v/>
      </c>
      <c r="K905" s="53" t="str">
        <f>IF(J905&lt;&gt;"",J905*IF($E$893&lt;&gt;"",1.2,1),"")</f>
        <v/>
      </c>
    </row>
    <row r="906" spans="1:11" customFormat="1" ht="25.5" hidden="1" customHeight="1" thickBot="1" x14ac:dyDescent="0.3">
      <c r="A906" s="7">
        <f>A901</f>
        <v>0</v>
      </c>
      <c r="B906" s="40"/>
      <c r="C906" s="39"/>
      <c r="D906" s="38"/>
      <c r="E906" s="109"/>
      <c r="F906" s="108"/>
      <c r="G906" s="35" t="s">
        <v>15</v>
      </c>
      <c r="H906" s="34"/>
      <c r="I906" s="33"/>
      <c r="J906" s="32" t="str">
        <f>IF(AND(H906&lt;&gt;"",I906&lt;&gt;""),H906*I906,"")</f>
        <v/>
      </c>
      <c r="K906" s="31" t="str">
        <f>IF(J906&lt;&gt;"",J906*IF($E$893&lt;&gt;"",1.2,1),"")</f>
        <v/>
      </c>
    </row>
    <row r="907" spans="1:11" customFormat="1" ht="25.5" hidden="1" customHeight="1" x14ac:dyDescent="0.25">
      <c r="A907" s="7">
        <f>A901</f>
        <v>0</v>
      </c>
      <c r="B907" s="50" t="s">
        <v>16</v>
      </c>
      <c r="C907" s="49"/>
      <c r="D907" s="48"/>
      <c r="E907" s="113"/>
      <c r="F907" s="112"/>
      <c r="G907" s="45" t="s">
        <v>15</v>
      </c>
      <c r="H907" s="44"/>
      <c r="I907" s="43"/>
      <c r="J907" s="42" t="str">
        <f>IF(AND(H907&lt;&gt;"",I907&lt;&gt;""),H907*I907,"")</f>
        <v/>
      </c>
      <c r="K907" s="63" t="str">
        <f>IF(J907&lt;&gt;"",J907*IF($E$893&lt;&gt;"",1.2,1),"")</f>
        <v/>
      </c>
    </row>
    <row r="908" spans="1:11" customFormat="1" ht="25.5" hidden="1" customHeight="1" x14ac:dyDescent="0.25">
      <c r="A908" s="7">
        <f>A901</f>
        <v>0</v>
      </c>
      <c r="B908" s="62"/>
      <c r="C908" s="61"/>
      <c r="D908" s="60"/>
      <c r="E908" s="111"/>
      <c r="F908" s="110"/>
      <c r="G908" s="57" t="s">
        <v>15</v>
      </c>
      <c r="H908" s="56"/>
      <c r="I908" s="55"/>
      <c r="J908" s="54" t="str">
        <f>IF(AND(H908&lt;&gt;"",I908&lt;&gt;""),H908*I908,"")</f>
        <v/>
      </c>
      <c r="K908" s="53" t="str">
        <f>IF(J908&lt;&gt;"",J908*IF($E$893&lt;&gt;"",1.2,1),"")</f>
        <v/>
      </c>
    </row>
    <row r="909" spans="1:11" customFormat="1" ht="25.5" hidden="1" customHeight="1" thickBot="1" x14ac:dyDescent="0.3">
      <c r="A909" s="7">
        <f>A901</f>
        <v>0</v>
      </c>
      <c r="B909" s="40"/>
      <c r="C909" s="39"/>
      <c r="D909" s="38"/>
      <c r="E909" s="109"/>
      <c r="F909" s="108"/>
      <c r="G909" s="35" t="s">
        <v>15</v>
      </c>
      <c r="H909" s="34"/>
      <c r="I909" s="33"/>
      <c r="J909" s="32" t="str">
        <f>IF(AND(H909&lt;&gt;"",I909&lt;&gt;""),H909*I909,"")</f>
        <v/>
      </c>
      <c r="K909" s="31" t="str">
        <f>IF(J909&lt;&gt;"",J909*IF($E$893&lt;&gt;"",1.2,1),"")</f>
        <v/>
      </c>
    </row>
    <row r="910" spans="1:11" customFormat="1" ht="25.5" hidden="1" customHeight="1" x14ac:dyDescent="0.25">
      <c r="A910" s="7">
        <f>A901</f>
        <v>0</v>
      </c>
      <c r="B910" s="50" t="s">
        <v>14</v>
      </c>
      <c r="C910" s="49"/>
      <c r="D910" s="48" t="s">
        <v>13</v>
      </c>
      <c r="E910" s="107" t="s">
        <v>11</v>
      </c>
      <c r="F910" s="106"/>
      <c r="G910" s="45" t="s">
        <v>11</v>
      </c>
      <c r="H910" s="44"/>
      <c r="I910" s="43">
        <v>1</v>
      </c>
      <c r="J910" s="42" t="str">
        <f>IF(AND(H910&lt;&gt;"",I910&lt;&gt;""),H910*I910,"")</f>
        <v/>
      </c>
      <c r="K910" s="63" t="str">
        <f>IF(J910&lt;&gt;"",J910*IF($E$893&lt;&gt;"",1.2,1),"")</f>
        <v/>
      </c>
    </row>
    <row r="911" spans="1:11" customFormat="1" ht="25.5" hidden="1" customHeight="1" thickBot="1" x14ac:dyDescent="0.3">
      <c r="A911" s="7">
        <f>A901</f>
        <v>0</v>
      </c>
      <c r="B911" s="40"/>
      <c r="C911" s="39"/>
      <c r="D911" s="38" t="s">
        <v>12</v>
      </c>
      <c r="E911" s="105" t="s">
        <v>11</v>
      </c>
      <c r="F911" s="104"/>
      <c r="G911" s="35" t="s">
        <v>11</v>
      </c>
      <c r="H911" s="34"/>
      <c r="I911" s="33">
        <v>1</v>
      </c>
      <c r="J911" s="32" t="str">
        <f>IF(AND(H911&lt;&gt;"",I911&lt;&gt;""),H911*I911,"")</f>
        <v/>
      </c>
      <c r="K911" s="31" t="str">
        <f>IF(J911&lt;&gt;"",J911*IF($E$893&lt;&gt;"",1.2,1),"")</f>
        <v/>
      </c>
    </row>
    <row r="912" spans="1:11" customFormat="1" ht="25.5" hidden="1" customHeight="1" thickBot="1" x14ac:dyDescent="0.3">
      <c r="A912" s="7">
        <f>A901</f>
        <v>0</v>
      </c>
      <c r="B912" s="30"/>
      <c r="C912" s="29"/>
      <c r="D912" s="29"/>
      <c r="E912" s="29"/>
      <c r="F912" s="29"/>
      <c r="G912" s="29"/>
      <c r="H912" s="28"/>
      <c r="I912" s="28" t="s">
        <v>10</v>
      </c>
      <c r="J912" s="27" t="str">
        <f>IF(SUM(J904:J911)&gt;0,SUM(J904:J911),"")</f>
        <v/>
      </c>
      <c r="K912" s="27" t="str">
        <f>IF(SUM(K904:K911)&gt;0,SUM(K904:K911),"")</f>
        <v/>
      </c>
    </row>
    <row r="913" spans="1:13" customFormat="1" hidden="1" x14ac:dyDescent="0.25">
      <c r="A913" s="7">
        <f>A901</f>
        <v>0</v>
      </c>
      <c r="B913" s="26" t="s">
        <v>9</v>
      </c>
    </row>
    <row r="914" spans="1:13" customFormat="1" hidden="1" x14ac:dyDescent="0.25">
      <c r="A914" s="7">
        <f>A901</f>
        <v>0</v>
      </c>
      <c r="B914" s="21"/>
    </row>
    <row r="915" spans="1:13" customFormat="1" hidden="1" x14ac:dyDescent="0.25">
      <c r="A915" s="7">
        <f>A901</f>
        <v>0</v>
      </c>
      <c r="B915" s="21"/>
    </row>
    <row r="916" spans="1:13" customFormat="1" ht="15" hidden="1" customHeight="1" x14ac:dyDescent="0.25">
      <c r="A916" s="7">
        <f>A901*IF([1]summary!$K$24="",1,0)</f>
        <v>0</v>
      </c>
      <c r="B916" s="21"/>
      <c r="C916" s="25" t="str">
        <f>$C$37</f>
        <v>Týmto zároveň potvrdzujeme, že nami predložená ponuka zodpovedá cenám obvyklým v danom mieste a čase.</v>
      </c>
      <c r="D916" s="25"/>
      <c r="E916" s="25"/>
      <c r="F916" s="25"/>
      <c r="G916" s="25"/>
      <c r="H916" s="25"/>
      <c r="I916" s="25"/>
      <c r="J916" s="25"/>
    </row>
    <row r="917" spans="1:13" customFormat="1" hidden="1" x14ac:dyDescent="0.25">
      <c r="A917" s="7">
        <f>A916</f>
        <v>0</v>
      </c>
      <c r="B917" s="21"/>
    </row>
    <row r="918" spans="1:13" customFormat="1" hidden="1" x14ac:dyDescent="0.25">
      <c r="A918" s="7">
        <f>A916</f>
        <v>0</v>
      </c>
      <c r="B918" s="21"/>
    </row>
    <row r="919" spans="1:13" customFormat="1" hidden="1" x14ac:dyDescent="0.25">
      <c r="A919" s="7">
        <f>A901*IF([1]summary!$F$12='Príloha č. 2'!M919,1,0)</f>
        <v>0</v>
      </c>
      <c r="B919" s="24" t="s">
        <v>36</v>
      </c>
      <c r="C919" s="24"/>
      <c r="D919" s="24"/>
      <c r="E919" s="24"/>
      <c r="F919" s="24"/>
      <c r="G919" s="24"/>
      <c r="H919" s="24"/>
      <c r="I919" s="24"/>
      <c r="J919" s="24"/>
      <c r="K919" s="24"/>
      <c r="M919" s="23" t="s">
        <v>7</v>
      </c>
    </row>
    <row r="920" spans="1:13" customFormat="1" hidden="1" x14ac:dyDescent="0.25">
      <c r="A920" s="7">
        <f>A919</f>
        <v>0</v>
      </c>
      <c r="B920" s="21"/>
    </row>
    <row r="921" spans="1:13" customFormat="1" ht="15" hidden="1" customHeight="1" x14ac:dyDescent="0.25">
      <c r="A921" s="7">
        <f>A919</f>
        <v>0</v>
      </c>
      <c r="B921" s="22" t="s">
        <v>6</v>
      </c>
      <c r="C921" s="22"/>
      <c r="D921" s="22"/>
      <c r="E921" s="22"/>
      <c r="F921" s="22"/>
      <c r="G921" s="22"/>
      <c r="H921" s="22"/>
      <c r="I921" s="22"/>
      <c r="J921" s="22"/>
      <c r="K921" s="22"/>
    </row>
    <row r="922" spans="1:13" customFormat="1" hidden="1" x14ac:dyDescent="0.25">
      <c r="A922" s="7">
        <f>A919</f>
        <v>0</v>
      </c>
      <c r="B922" s="21"/>
    </row>
    <row r="923" spans="1:13" customFormat="1" hidden="1" x14ac:dyDescent="0.25">
      <c r="A923" s="7">
        <f>A919</f>
        <v>0</v>
      </c>
      <c r="B923" s="21"/>
    </row>
    <row r="924" spans="1:13" customFormat="1" hidden="1" x14ac:dyDescent="0.25">
      <c r="A924" s="7">
        <f>A925</f>
        <v>0</v>
      </c>
      <c r="B924" s="21"/>
    </row>
    <row r="925" spans="1:13" customFormat="1" hidden="1" x14ac:dyDescent="0.25">
      <c r="A925" s="7">
        <f>A901*IF([1]summary!$K$24="",IF([1]summary!$J$20="všetky predmety spolu",0,1),IF([1]summary!$E$58="cenové ponuky komplexne",0,1))</f>
        <v>0</v>
      </c>
      <c r="B925" s="21"/>
      <c r="C925" s="20" t="s">
        <v>4</v>
      </c>
      <c r="D925" s="19"/>
    </row>
    <row r="926" spans="1:13" s="14" customFormat="1" hidden="1" x14ac:dyDescent="0.25">
      <c r="A926" s="7">
        <f>A925</f>
        <v>0</v>
      </c>
      <c r="C926" s="20"/>
    </row>
    <row r="927" spans="1:13" s="14" customFormat="1" ht="15" hidden="1" customHeight="1" x14ac:dyDescent="0.25">
      <c r="A927" s="7">
        <f>A925</f>
        <v>0</v>
      </c>
      <c r="C927" s="20" t="s">
        <v>3</v>
      </c>
      <c r="D927" s="19"/>
      <c r="G927" s="18"/>
      <c r="H927" s="18"/>
      <c r="I927" s="18"/>
      <c r="J927" s="18"/>
      <c r="K927" s="18"/>
    </row>
    <row r="928" spans="1:13" s="14" customFormat="1" hidden="1" x14ac:dyDescent="0.25">
      <c r="A928" s="7">
        <f>A925</f>
        <v>0</v>
      </c>
      <c r="F928" s="16"/>
      <c r="G928" s="17" t="str">
        <f>"podpis a pečiatka "&amp;IF([1]summary!$K$24="","navrhovateľa","dodávateľa")</f>
        <v>podpis a pečiatka dodávateľa</v>
      </c>
      <c r="H928" s="17"/>
      <c r="I928" s="17"/>
      <c r="J928" s="17"/>
      <c r="K928" s="17"/>
    </row>
    <row r="929" spans="1:13" s="14" customFormat="1" hidden="1" x14ac:dyDescent="0.25">
      <c r="A929" s="7">
        <f>A925</f>
        <v>0</v>
      </c>
      <c r="F929" s="16"/>
      <c r="G929" s="15"/>
      <c r="H929" s="15"/>
      <c r="I929" s="15"/>
      <c r="J929" s="15"/>
      <c r="K929" s="15"/>
    </row>
    <row r="930" spans="1:13" customFormat="1" ht="15" hidden="1" customHeight="1" x14ac:dyDescent="0.25">
      <c r="A930" s="7">
        <f>A925*IF([1]summary!$K$24="",1,0)</f>
        <v>0</v>
      </c>
      <c r="B930" s="6" t="s">
        <v>5</v>
      </c>
      <c r="C930" s="6"/>
      <c r="D930" s="6"/>
      <c r="E930" s="6"/>
      <c r="F930" s="6"/>
      <c r="G930" s="6"/>
      <c r="H930" s="6"/>
      <c r="I930" s="6"/>
      <c r="J930" s="6"/>
      <c r="K930" s="6"/>
      <c r="L930" s="5"/>
    </row>
    <row r="931" spans="1:13" customFormat="1" hidden="1" x14ac:dyDescent="0.25">
      <c r="A931" s="7">
        <f>A930</f>
        <v>0</v>
      </c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5"/>
    </row>
    <row r="932" spans="1:13" customFormat="1" ht="15" hidden="1" customHeight="1" x14ac:dyDescent="0.25">
      <c r="A932" s="7">
        <f>A925*IF(A930=1,0,1)</f>
        <v>0</v>
      </c>
      <c r="B932" s="6" t="s">
        <v>0</v>
      </c>
      <c r="C932" s="6"/>
      <c r="D932" s="6"/>
      <c r="E932" s="6"/>
      <c r="F932" s="6"/>
      <c r="G932" s="6"/>
      <c r="H932" s="6"/>
      <c r="I932" s="6"/>
      <c r="J932" s="6"/>
      <c r="K932" s="6"/>
      <c r="L932" s="5"/>
    </row>
    <row r="933" spans="1:13" customFormat="1" hidden="1" x14ac:dyDescent="0.25">
      <c r="A933" s="7">
        <f>A932</f>
        <v>0</v>
      </c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5"/>
    </row>
    <row r="934" spans="1:13" s="7" customFormat="1" ht="21" hidden="1" x14ac:dyDescent="0.25">
      <c r="A934" s="7">
        <f>A956*A925*IF(J934="",0,1)</f>
        <v>0</v>
      </c>
      <c r="B934" s="103"/>
      <c r="C934" s="102"/>
      <c r="D934" s="102"/>
      <c r="E934" s="102"/>
      <c r="F934" s="102"/>
      <c r="G934" s="102"/>
      <c r="H934" s="102"/>
      <c r="I934" s="102"/>
      <c r="J934" s="101" t="str">
        <f>$J$4</f>
        <v/>
      </c>
      <c r="K934" s="101"/>
    </row>
    <row r="935" spans="1:13" s="7" customFormat="1" ht="23.25" hidden="1" customHeight="1" x14ac:dyDescent="0.25">
      <c r="A935" s="7">
        <f>A956*A925</f>
        <v>0</v>
      </c>
      <c r="B935" s="99" t="str">
        <f>$B$5</f>
        <v>Kúpna zmluva – Príloha č. 2:</v>
      </c>
      <c r="C935" s="99"/>
      <c r="D935" s="99"/>
      <c r="E935" s="99"/>
      <c r="F935" s="99"/>
      <c r="G935" s="99"/>
      <c r="H935" s="99"/>
      <c r="I935" s="99"/>
      <c r="J935" s="99"/>
      <c r="K935" s="99"/>
      <c r="M935" s="23"/>
    </row>
    <row r="936" spans="1:13" s="7" customFormat="1" hidden="1" x14ac:dyDescent="0.25">
      <c r="A936" s="7">
        <f>A956*A925</f>
        <v>0</v>
      </c>
      <c r="B936" s="100"/>
      <c r="C936" s="100"/>
      <c r="D936" s="100"/>
      <c r="E936" s="100"/>
      <c r="F936" s="100"/>
      <c r="G936" s="100"/>
      <c r="H936" s="100"/>
      <c r="I936" s="100"/>
      <c r="J936" s="100"/>
      <c r="K936" s="100"/>
      <c r="M936" s="23"/>
    </row>
    <row r="937" spans="1:13" s="7" customFormat="1" ht="23.25" hidden="1" customHeight="1" x14ac:dyDescent="0.25">
      <c r="A937" s="7">
        <f>A956*A925</f>
        <v>0</v>
      </c>
      <c r="B937" s="99" t="str">
        <f>$B$7</f>
        <v>Cena dodávaného predmetu zákazky</v>
      </c>
      <c r="C937" s="99"/>
      <c r="D937" s="99"/>
      <c r="E937" s="99"/>
      <c r="F937" s="99"/>
      <c r="G937" s="99"/>
      <c r="H937" s="99"/>
      <c r="I937" s="99"/>
      <c r="J937" s="99"/>
      <c r="K937" s="99"/>
      <c r="M937" s="23"/>
    </row>
    <row r="938" spans="1:13" customFormat="1" hidden="1" x14ac:dyDescent="0.25">
      <c r="A938" s="7">
        <f>A956*A925</f>
        <v>0</v>
      </c>
      <c r="B938" s="21"/>
    </row>
    <row r="939" spans="1:13" customFormat="1" ht="15" hidden="1" customHeight="1" x14ac:dyDescent="0.25">
      <c r="A939" s="7">
        <f>A956*A925</f>
        <v>0</v>
      </c>
      <c r="B939" s="22" t="str">
        <f>$B$9</f>
        <v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zákazky a tieto požiadavky sme zahrnuli do predloženej ponuky.</v>
      </c>
      <c r="C939" s="98"/>
      <c r="D939" s="98"/>
      <c r="E939" s="98"/>
      <c r="F939" s="98"/>
      <c r="G939" s="98"/>
      <c r="H939" s="98"/>
      <c r="I939" s="98"/>
      <c r="J939" s="98"/>
      <c r="K939" s="98"/>
    </row>
    <row r="940" spans="1:13" customFormat="1" hidden="1" x14ac:dyDescent="0.25">
      <c r="A940" s="7">
        <f>A956*A925</f>
        <v>0</v>
      </c>
      <c r="B940" s="98"/>
      <c r="C940" s="98"/>
      <c r="D940" s="98"/>
      <c r="E940" s="98"/>
      <c r="F940" s="98"/>
      <c r="G940" s="98"/>
      <c r="H940" s="98"/>
      <c r="I940" s="98"/>
      <c r="J940" s="98"/>
      <c r="K940" s="98"/>
    </row>
    <row r="941" spans="1:13" customFormat="1" hidden="1" x14ac:dyDescent="0.25">
      <c r="A941" s="7">
        <f>A956*A925</f>
        <v>0</v>
      </c>
      <c r="B941" s="98"/>
      <c r="C941" s="98"/>
      <c r="D941" s="98"/>
      <c r="E941" s="98"/>
      <c r="F941" s="98"/>
      <c r="G941" s="98"/>
      <c r="H941" s="98"/>
      <c r="I941" s="98"/>
      <c r="J941" s="98"/>
      <c r="K941" s="98"/>
    </row>
    <row r="942" spans="1:13" customFormat="1" hidden="1" x14ac:dyDescent="0.25">
      <c r="A942" s="7">
        <f>A956*A925</f>
        <v>0</v>
      </c>
      <c r="B942" s="21"/>
    </row>
    <row r="943" spans="1:13" s="7" customFormat="1" ht="19.5" hidden="1" customHeight="1" thickBot="1" x14ac:dyDescent="0.3">
      <c r="A943" s="7">
        <f>A956*A925</f>
        <v>0</v>
      </c>
      <c r="C943" s="97" t="str">
        <f>"Identifikačné údaje "&amp;IF([1]summary!$K$24="","navrhovateľa:","dodávateľa:")</f>
        <v>Identifikačné údaje dodávateľa:</v>
      </c>
      <c r="D943" s="96"/>
      <c r="E943" s="96"/>
      <c r="F943" s="96"/>
      <c r="G943" s="95"/>
    </row>
    <row r="944" spans="1:13" s="7" customFormat="1" ht="19.5" hidden="1" customHeight="1" x14ac:dyDescent="0.25">
      <c r="A944" s="7">
        <f>A956*A925</f>
        <v>0</v>
      </c>
      <c r="C944" s="94" t="s">
        <v>35</v>
      </c>
      <c r="D944" s="93"/>
      <c r="E944" s="92"/>
      <c r="F944" s="91"/>
      <c r="G944" s="90"/>
    </row>
    <row r="945" spans="1:11" s="7" customFormat="1" ht="39" hidden="1" customHeight="1" x14ac:dyDescent="0.25">
      <c r="A945" s="7">
        <f>A956*A925</f>
        <v>0</v>
      </c>
      <c r="C945" s="89" t="s">
        <v>34</v>
      </c>
      <c r="D945" s="88"/>
      <c r="E945" s="85"/>
      <c r="F945" s="84"/>
      <c r="G945" s="83"/>
    </row>
    <row r="946" spans="1:11" s="7" customFormat="1" ht="19.5" hidden="1" customHeight="1" x14ac:dyDescent="0.25">
      <c r="A946" s="7">
        <f>A956*A925</f>
        <v>0</v>
      </c>
      <c r="C946" s="87" t="s">
        <v>33</v>
      </c>
      <c r="D946" s="86"/>
      <c r="E946" s="85"/>
      <c r="F946" s="84"/>
      <c r="G946" s="83"/>
    </row>
    <row r="947" spans="1:11" s="7" customFormat="1" ht="19.5" hidden="1" customHeight="1" x14ac:dyDescent="0.25">
      <c r="A947" s="7">
        <f>A956*A925</f>
        <v>0</v>
      </c>
      <c r="C947" s="87" t="s">
        <v>32</v>
      </c>
      <c r="D947" s="86"/>
      <c r="E947" s="85"/>
      <c r="F947" s="84"/>
      <c r="G947" s="83"/>
    </row>
    <row r="948" spans="1:11" s="7" customFormat="1" ht="19.5" hidden="1" customHeight="1" x14ac:dyDescent="0.25">
      <c r="A948" s="7">
        <f>A956*A925</f>
        <v>0</v>
      </c>
      <c r="C948" s="87" t="s">
        <v>31</v>
      </c>
      <c r="D948" s="86"/>
      <c r="E948" s="85"/>
      <c r="F948" s="84"/>
      <c r="G948" s="83"/>
    </row>
    <row r="949" spans="1:11" s="7" customFormat="1" ht="19.5" hidden="1" customHeight="1" x14ac:dyDescent="0.25">
      <c r="A949" s="7">
        <f>A956*A925</f>
        <v>0</v>
      </c>
      <c r="C949" s="87" t="s">
        <v>30</v>
      </c>
      <c r="D949" s="86"/>
      <c r="E949" s="85"/>
      <c r="F949" s="84"/>
      <c r="G949" s="83"/>
    </row>
    <row r="950" spans="1:11" s="7" customFormat="1" ht="19.5" hidden="1" customHeight="1" x14ac:dyDescent="0.25">
      <c r="A950" s="7">
        <f>A956*A925</f>
        <v>0</v>
      </c>
      <c r="C950" s="87" t="s">
        <v>29</v>
      </c>
      <c r="D950" s="86"/>
      <c r="E950" s="85"/>
      <c r="F950" s="84"/>
      <c r="G950" s="83"/>
    </row>
    <row r="951" spans="1:11" s="7" customFormat="1" ht="19.5" hidden="1" customHeight="1" x14ac:dyDescent="0.25">
      <c r="A951" s="7">
        <f>A956*A925</f>
        <v>0</v>
      </c>
      <c r="C951" s="87" t="s">
        <v>28</v>
      </c>
      <c r="D951" s="86"/>
      <c r="E951" s="85"/>
      <c r="F951" s="84"/>
      <c r="G951" s="83"/>
    </row>
    <row r="952" spans="1:11" s="7" customFormat="1" ht="19.5" hidden="1" customHeight="1" x14ac:dyDescent="0.25">
      <c r="A952" s="7">
        <f>A956*A925</f>
        <v>0</v>
      </c>
      <c r="C952" s="87" t="s">
        <v>27</v>
      </c>
      <c r="D952" s="86"/>
      <c r="E952" s="85"/>
      <c r="F952" s="84"/>
      <c r="G952" s="83"/>
    </row>
    <row r="953" spans="1:11" s="7" customFormat="1" ht="19.5" hidden="1" customHeight="1" thickBot="1" x14ac:dyDescent="0.3">
      <c r="A953" s="7">
        <f>A956*A925</f>
        <v>0</v>
      </c>
      <c r="C953" s="82" t="s">
        <v>26</v>
      </c>
      <c r="D953" s="81"/>
      <c r="E953" s="80"/>
      <c r="F953" s="79"/>
      <c r="G953" s="78"/>
    </row>
    <row r="954" spans="1:11" customFormat="1" hidden="1" x14ac:dyDescent="0.25">
      <c r="A954" s="7">
        <f>A956*A925</f>
        <v>0</v>
      </c>
      <c r="B954" s="21"/>
    </row>
    <row r="955" spans="1:11" customFormat="1" hidden="1" x14ac:dyDescent="0.25">
      <c r="A955" s="7">
        <f>A956*A925</f>
        <v>0</v>
      </c>
      <c r="B955" s="21"/>
    </row>
    <row r="956" spans="1:11" customFormat="1" hidden="1" x14ac:dyDescent="0.25">
      <c r="A956">
        <f>IF(D956&lt;&gt;"",1,0)</f>
        <v>0</v>
      </c>
      <c r="B956" s="77" t="s">
        <v>25</v>
      </c>
      <c r="C956" s="77"/>
      <c r="D956" s="76"/>
      <c r="E956" s="76"/>
      <c r="F956" s="76"/>
      <c r="G956" s="76"/>
      <c r="H956" s="76"/>
      <c r="I956" s="76"/>
      <c r="J956" s="76"/>
      <c r="K956" s="75"/>
    </row>
    <row r="957" spans="1:11" customFormat="1" hidden="1" x14ac:dyDescent="0.25">
      <c r="A957" s="7">
        <f>A956</f>
        <v>0</v>
      </c>
      <c r="B957" s="21"/>
    </row>
    <row r="958" spans="1:11" customFormat="1" ht="54.95" hidden="1" customHeight="1" thickBot="1" x14ac:dyDescent="0.3">
      <c r="A958" s="7">
        <f>A956</f>
        <v>0</v>
      </c>
      <c r="B958" s="74" t="s">
        <v>24</v>
      </c>
      <c r="C958" s="73"/>
      <c r="D958" s="72"/>
      <c r="E958" s="71" t="s">
        <v>23</v>
      </c>
      <c r="F958" s="70"/>
      <c r="G958" s="68" t="s">
        <v>22</v>
      </c>
      <c r="H958" s="69" t="s">
        <v>21</v>
      </c>
      <c r="I958" s="68" t="s">
        <v>20</v>
      </c>
      <c r="J958" s="67" t="s">
        <v>19</v>
      </c>
      <c r="K958" s="66" t="s">
        <v>18</v>
      </c>
    </row>
    <row r="959" spans="1:11" customFormat="1" ht="25.5" hidden="1" customHeight="1" x14ac:dyDescent="0.25">
      <c r="A959" s="7">
        <f>A956</f>
        <v>0</v>
      </c>
      <c r="B959" s="50" t="s">
        <v>17</v>
      </c>
      <c r="C959" s="49"/>
      <c r="D959" s="48"/>
      <c r="E959" s="65"/>
      <c r="F959" s="64"/>
      <c r="G959" s="45" t="s">
        <v>15</v>
      </c>
      <c r="H959" s="44"/>
      <c r="I959" s="43"/>
      <c r="J959" s="42" t="str">
        <f>IF(AND(H959&lt;&gt;"",I959&lt;&gt;""),H959*I959,"")</f>
        <v/>
      </c>
      <c r="K959" s="63" t="str">
        <f>IF(J959&lt;&gt;"",J959*IF($E$948&lt;&gt;"",1.2,1),"")</f>
        <v/>
      </c>
    </row>
    <row r="960" spans="1:11" customFormat="1" ht="25.5" hidden="1" customHeight="1" x14ac:dyDescent="0.25">
      <c r="A960" s="7">
        <f>A956</f>
        <v>0</v>
      </c>
      <c r="B960" s="62"/>
      <c r="C960" s="61"/>
      <c r="D960" s="60"/>
      <c r="E960" s="59"/>
      <c r="F960" s="58"/>
      <c r="G960" s="57" t="s">
        <v>15</v>
      </c>
      <c r="H960" s="56"/>
      <c r="I960" s="55"/>
      <c r="J960" s="54" t="str">
        <f>IF(AND(H960&lt;&gt;"",I960&lt;&gt;""),H960*I960,"")</f>
        <v/>
      </c>
      <c r="K960" s="53" t="str">
        <f>IF(J960&lt;&gt;"",J960*IF($E$948&lt;&gt;"",1.2,1),"")</f>
        <v/>
      </c>
    </row>
    <row r="961" spans="1:13" customFormat="1" ht="25.5" hidden="1" customHeight="1" thickBot="1" x14ac:dyDescent="0.3">
      <c r="A961" s="7">
        <f>A956</f>
        <v>0</v>
      </c>
      <c r="B961" s="40"/>
      <c r="C961" s="39"/>
      <c r="D961" s="38"/>
      <c r="E961" s="52"/>
      <c r="F961" s="51"/>
      <c r="G961" s="35" t="s">
        <v>15</v>
      </c>
      <c r="H961" s="34"/>
      <c r="I961" s="33"/>
      <c r="J961" s="32" t="str">
        <f>IF(AND(H961&lt;&gt;"",I961&lt;&gt;""),H961*I961,"")</f>
        <v/>
      </c>
      <c r="K961" s="31" t="str">
        <f>IF(J961&lt;&gt;"",J961*IF($E$948&lt;&gt;"",1.2,1),"")</f>
        <v/>
      </c>
    </row>
    <row r="962" spans="1:13" customFormat="1" ht="25.5" hidden="1" customHeight="1" x14ac:dyDescent="0.25">
      <c r="A962" s="7">
        <f>A956</f>
        <v>0</v>
      </c>
      <c r="B962" s="50" t="s">
        <v>16</v>
      </c>
      <c r="C962" s="49"/>
      <c r="D962" s="48"/>
      <c r="E962" s="65"/>
      <c r="F962" s="64"/>
      <c r="G962" s="45" t="s">
        <v>15</v>
      </c>
      <c r="H962" s="44"/>
      <c r="I962" s="43"/>
      <c r="J962" s="42" t="str">
        <f>IF(AND(H962&lt;&gt;"",I962&lt;&gt;""),H962*I962,"")</f>
        <v/>
      </c>
      <c r="K962" s="63" t="str">
        <f>IF(J962&lt;&gt;"",J962*IF($E$948&lt;&gt;"",1.2,1),"")</f>
        <v/>
      </c>
    </row>
    <row r="963" spans="1:13" customFormat="1" ht="25.5" hidden="1" customHeight="1" x14ac:dyDescent="0.25">
      <c r="A963" s="7">
        <f>A956</f>
        <v>0</v>
      </c>
      <c r="B963" s="62"/>
      <c r="C963" s="61"/>
      <c r="D963" s="60"/>
      <c r="E963" s="59"/>
      <c r="F963" s="58"/>
      <c r="G963" s="57" t="s">
        <v>15</v>
      </c>
      <c r="H963" s="56"/>
      <c r="I963" s="55"/>
      <c r="J963" s="54" t="str">
        <f>IF(AND(H963&lt;&gt;"",I963&lt;&gt;""),H963*I963,"")</f>
        <v/>
      </c>
      <c r="K963" s="53" t="str">
        <f>IF(J963&lt;&gt;"",J963*IF($E$948&lt;&gt;"",1.2,1),"")</f>
        <v/>
      </c>
    </row>
    <row r="964" spans="1:13" customFormat="1" ht="25.5" hidden="1" customHeight="1" thickBot="1" x14ac:dyDescent="0.3">
      <c r="A964" s="7">
        <f>A956</f>
        <v>0</v>
      </c>
      <c r="B964" s="40"/>
      <c r="C964" s="39"/>
      <c r="D964" s="38"/>
      <c r="E964" s="52"/>
      <c r="F964" s="51"/>
      <c r="G964" s="35" t="s">
        <v>15</v>
      </c>
      <c r="H964" s="34"/>
      <c r="I964" s="33"/>
      <c r="J964" s="32" t="str">
        <f>IF(AND(H964&lt;&gt;"",I964&lt;&gt;""),H964*I964,"")</f>
        <v/>
      </c>
      <c r="K964" s="31" t="str">
        <f>IF(J964&lt;&gt;"",J964*IF($E$948&lt;&gt;"",1.2,1),"")</f>
        <v/>
      </c>
    </row>
    <row r="965" spans="1:13" customFormat="1" ht="25.5" hidden="1" customHeight="1" x14ac:dyDescent="0.25">
      <c r="A965" s="7">
        <f>A956</f>
        <v>0</v>
      </c>
      <c r="B965" s="50" t="s">
        <v>14</v>
      </c>
      <c r="C965" s="49"/>
      <c r="D965" s="48" t="s">
        <v>13</v>
      </c>
      <c r="E965" s="47" t="s">
        <v>11</v>
      </c>
      <c r="F965" s="46"/>
      <c r="G965" s="45" t="s">
        <v>11</v>
      </c>
      <c r="H965" s="44"/>
      <c r="I965" s="43">
        <v>1</v>
      </c>
      <c r="J965" s="42" t="str">
        <f>IF(AND(H965&lt;&gt;"",I965&lt;&gt;""),H965*I965,"")</f>
        <v/>
      </c>
      <c r="K965" s="63" t="str">
        <f>IF(J965&lt;&gt;"",J965*IF($E$948&lt;&gt;"",1.2,1),"")</f>
        <v/>
      </c>
    </row>
    <row r="966" spans="1:13" customFormat="1" ht="25.5" hidden="1" customHeight="1" thickBot="1" x14ac:dyDescent="0.3">
      <c r="A966" s="7">
        <f>A956</f>
        <v>0</v>
      </c>
      <c r="B966" s="40"/>
      <c r="C966" s="39"/>
      <c r="D966" s="38" t="s">
        <v>12</v>
      </c>
      <c r="E966" s="37" t="s">
        <v>11</v>
      </c>
      <c r="F966" s="36"/>
      <c r="G966" s="35" t="s">
        <v>11</v>
      </c>
      <c r="H966" s="34"/>
      <c r="I966" s="33">
        <v>1</v>
      </c>
      <c r="J966" s="32" t="str">
        <f>IF(AND(H966&lt;&gt;"",I966&lt;&gt;""),H966*I966,"")</f>
        <v/>
      </c>
      <c r="K966" s="31" t="str">
        <f>IF(J966&lt;&gt;"",J966*IF($E$948&lt;&gt;"",1.2,1),"")</f>
        <v/>
      </c>
    </row>
    <row r="967" spans="1:13" customFormat="1" ht="25.5" hidden="1" customHeight="1" thickBot="1" x14ac:dyDescent="0.3">
      <c r="A967" s="7">
        <f>A956</f>
        <v>0</v>
      </c>
      <c r="B967" s="30"/>
      <c r="C967" s="29"/>
      <c r="D967" s="29"/>
      <c r="E967" s="29"/>
      <c r="F967" s="29"/>
      <c r="G967" s="29"/>
      <c r="H967" s="28"/>
      <c r="I967" s="28" t="s">
        <v>10</v>
      </c>
      <c r="J967" s="27" t="str">
        <f>IF(SUM(J959:J966)&gt;0,SUM(J959:J966),"")</f>
        <v/>
      </c>
      <c r="K967" s="27" t="str">
        <f>IF(SUM(K959:K966)&gt;0,SUM(K959:K966),"")</f>
        <v/>
      </c>
    </row>
    <row r="968" spans="1:13" customFormat="1" hidden="1" x14ac:dyDescent="0.25">
      <c r="A968" s="7">
        <f>A956</f>
        <v>0</v>
      </c>
      <c r="B968" s="26" t="s">
        <v>9</v>
      </c>
    </row>
    <row r="969" spans="1:13" customFormat="1" hidden="1" x14ac:dyDescent="0.25">
      <c r="A969" s="7">
        <f>A956</f>
        <v>0</v>
      </c>
      <c r="B969" s="21"/>
    </row>
    <row r="970" spans="1:13" customFormat="1" hidden="1" x14ac:dyDescent="0.25">
      <c r="A970" s="7">
        <f>A956</f>
        <v>0</v>
      </c>
      <c r="B970" s="21"/>
    </row>
    <row r="971" spans="1:13" customFormat="1" ht="15" hidden="1" customHeight="1" x14ac:dyDescent="0.25">
      <c r="A971" s="7">
        <f>A956*IF([1]summary!$K$24="",1,0)</f>
        <v>0</v>
      </c>
      <c r="B971" s="21"/>
      <c r="C971" s="25" t="str">
        <f>$C$37</f>
        <v>Týmto zároveň potvrdzujeme, že nami predložená ponuka zodpovedá cenám obvyklým v danom mieste a čase.</v>
      </c>
      <c r="D971" s="25"/>
      <c r="E971" s="25"/>
      <c r="F971" s="25"/>
      <c r="G971" s="25"/>
      <c r="H971" s="25"/>
      <c r="I971" s="25"/>
      <c r="J971" s="25"/>
    </row>
    <row r="972" spans="1:13" customFormat="1" hidden="1" x14ac:dyDescent="0.25">
      <c r="A972" s="7">
        <f>A971</f>
        <v>0</v>
      </c>
      <c r="B972" s="21"/>
    </row>
    <row r="973" spans="1:13" customFormat="1" hidden="1" x14ac:dyDescent="0.25">
      <c r="A973" s="7">
        <f>A971</f>
        <v>0</v>
      </c>
      <c r="B973" s="21"/>
    </row>
    <row r="974" spans="1:13" customFormat="1" hidden="1" x14ac:dyDescent="0.25">
      <c r="A974" s="7">
        <f>A956*IF([1]summary!$F$12='Príloha č. 2'!M974,1,0)</f>
        <v>0</v>
      </c>
      <c r="B974" s="24" t="s">
        <v>36</v>
      </c>
      <c r="C974" s="24"/>
      <c r="D974" s="24"/>
      <c r="E974" s="24"/>
      <c r="F974" s="24"/>
      <c r="G974" s="24"/>
      <c r="H974" s="24"/>
      <c r="I974" s="24"/>
      <c r="J974" s="24"/>
      <c r="K974" s="24"/>
      <c r="M974" s="23" t="s">
        <v>7</v>
      </c>
    </row>
    <row r="975" spans="1:13" customFormat="1" hidden="1" x14ac:dyDescent="0.25">
      <c r="A975" s="7">
        <f>A974</f>
        <v>0</v>
      </c>
      <c r="B975" s="21"/>
    </row>
    <row r="976" spans="1:13" customFormat="1" ht="15" hidden="1" customHeight="1" x14ac:dyDescent="0.25">
      <c r="A976" s="7">
        <f>A974</f>
        <v>0</v>
      </c>
      <c r="B976" s="22" t="s">
        <v>6</v>
      </c>
      <c r="C976" s="22"/>
      <c r="D976" s="22"/>
      <c r="E976" s="22"/>
      <c r="F976" s="22"/>
      <c r="G976" s="22"/>
      <c r="H976" s="22"/>
      <c r="I976" s="22"/>
      <c r="J976" s="22"/>
      <c r="K976" s="22"/>
    </row>
    <row r="977" spans="1:13" customFormat="1" hidden="1" x14ac:dyDescent="0.25">
      <c r="A977" s="7">
        <f>A974</f>
        <v>0</v>
      </c>
      <c r="B977" s="21"/>
    </row>
    <row r="978" spans="1:13" customFormat="1" hidden="1" x14ac:dyDescent="0.25">
      <c r="A978" s="7">
        <f>A974</f>
        <v>0</v>
      </c>
      <c r="B978" s="21"/>
    </row>
    <row r="979" spans="1:13" customFormat="1" hidden="1" x14ac:dyDescent="0.25">
      <c r="A979" s="7">
        <f>A980</f>
        <v>0</v>
      </c>
      <c r="B979" s="21"/>
    </row>
    <row r="980" spans="1:13" customFormat="1" hidden="1" x14ac:dyDescent="0.25">
      <c r="A980" s="7">
        <f>A956*IF([1]summary!$K$24="",IF([1]summary!$J$20="všetky predmety spolu",0,1),IF([1]summary!$E$58="cenové ponuky komplexne",0,1))</f>
        <v>0</v>
      </c>
      <c r="B980" s="21"/>
      <c r="C980" s="20" t="s">
        <v>4</v>
      </c>
      <c r="D980" s="19"/>
    </row>
    <row r="981" spans="1:13" s="14" customFormat="1" hidden="1" x14ac:dyDescent="0.25">
      <c r="A981" s="7">
        <f>A980</f>
        <v>0</v>
      </c>
      <c r="C981" s="20"/>
    </row>
    <row r="982" spans="1:13" s="14" customFormat="1" ht="15" hidden="1" customHeight="1" x14ac:dyDescent="0.25">
      <c r="A982" s="7">
        <f>A980</f>
        <v>0</v>
      </c>
      <c r="C982" s="20" t="s">
        <v>3</v>
      </c>
      <c r="D982" s="19"/>
      <c r="G982" s="18"/>
      <c r="H982" s="18"/>
      <c r="I982" s="18"/>
      <c r="J982" s="18"/>
      <c r="K982" s="18"/>
    </row>
    <row r="983" spans="1:13" s="14" customFormat="1" hidden="1" x14ac:dyDescent="0.25">
      <c r="A983" s="7">
        <f>A980</f>
        <v>0</v>
      </c>
      <c r="F983" s="16"/>
      <c r="G983" s="134" t="str">
        <f>"podpis a pečiatka "&amp;IF([1]summary!$K$24="","navrhovateľa","dodávateľa")</f>
        <v>podpis a pečiatka dodávateľa</v>
      </c>
      <c r="H983" s="134"/>
      <c r="I983" s="134"/>
      <c r="J983" s="134"/>
      <c r="K983" s="134"/>
    </row>
    <row r="984" spans="1:13" s="14" customFormat="1" hidden="1" x14ac:dyDescent="0.25">
      <c r="A984" s="7">
        <f>A980</f>
        <v>0</v>
      </c>
      <c r="F984" s="16"/>
      <c r="G984" s="15"/>
      <c r="H984" s="15"/>
      <c r="I984" s="15"/>
      <c r="J984" s="15"/>
      <c r="K984" s="15"/>
    </row>
    <row r="985" spans="1:13" customFormat="1" ht="15" hidden="1" customHeight="1" x14ac:dyDescent="0.25">
      <c r="A985" s="7">
        <f>A980*IF([1]summary!$K$24="",1,0)</f>
        <v>0</v>
      </c>
      <c r="B985" s="6" t="s">
        <v>5</v>
      </c>
      <c r="C985" s="6"/>
      <c r="D985" s="6"/>
      <c r="E985" s="6"/>
      <c r="F985" s="6"/>
      <c r="G985" s="6"/>
      <c r="H985" s="6"/>
      <c r="I985" s="6"/>
      <c r="J985" s="6"/>
      <c r="K985" s="6"/>
      <c r="L985" s="5"/>
    </row>
    <row r="986" spans="1:13" customFormat="1" hidden="1" x14ac:dyDescent="0.25">
      <c r="A986" s="7">
        <f>A985</f>
        <v>0</v>
      </c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5"/>
    </row>
    <row r="987" spans="1:13" customFormat="1" ht="15" hidden="1" customHeight="1" x14ac:dyDescent="0.25">
      <c r="A987" s="7">
        <f>A980*IF(A985=1,0,1)</f>
        <v>0</v>
      </c>
      <c r="B987" s="6" t="s">
        <v>0</v>
      </c>
      <c r="C987" s="6"/>
      <c r="D987" s="6"/>
      <c r="E987" s="6"/>
      <c r="F987" s="6"/>
      <c r="G987" s="6"/>
      <c r="H987" s="6"/>
      <c r="I987" s="6"/>
      <c r="J987" s="6"/>
      <c r="K987" s="6"/>
      <c r="L987" s="5"/>
    </row>
    <row r="988" spans="1:13" customFormat="1" hidden="1" x14ac:dyDescent="0.25">
      <c r="A988" s="7">
        <f>A987</f>
        <v>0</v>
      </c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5"/>
    </row>
    <row r="989" spans="1:13" s="7" customFormat="1" ht="21" hidden="1" x14ac:dyDescent="0.25">
      <c r="A989" s="7">
        <f>A1011*A980*IF(J989="",0,1)</f>
        <v>0</v>
      </c>
      <c r="B989" s="103"/>
      <c r="C989" s="102"/>
      <c r="D989" s="102"/>
      <c r="E989" s="102"/>
      <c r="F989" s="102"/>
      <c r="G989" s="102"/>
      <c r="H989" s="102"/>
      <c r="I989" s="102"/>
      <c r="J989" s="101" t="str">
        <f>$J$4</f>
        <v/>
      </c>
      <c r="K989" s="101"/>
    </row>
    <row r="990" spans="1:13" s="7" customFormat="1" ht="23.25" hidden="1" customHeight="1" x14ac:dyDescent="0.25">
      <c r="A990" s="7">
        <f>A1011*A980</f>
        <v>0</v>
      </c>
      <c r="B990" s="99" t="str">
        <f>$B$5</f>
        <v>Kúpna zmluva – Príloha č. 2:</v>
      </c>
      <c r="C990" s="99"/>
      <c r="D990" s="99"/>
      <c r="E990" s="99"/>
      <c r="F990" s="99"/>
      <c r="G990" s="99"/>
      <c r="H990" s="99"/>
      <c r="I990" s="99"/>
      <c r="J990" s="99"/>
      <c r="K990" s="99"/>
      <c r="M990" s="23"/>
    </row>
    <row r="991" spans="1:13" s="7" customFormat="1" hidden="1" x14ac:dyDescent="0.25">
      <c r="A991" s="7">
        <f>A1011*A980</f>
        <v>0</v>
      </c>
      <c r="B991" s="100"/>
      <c r="C991" s="100"/>
      <c r="D991" s="100"/>
      <c r="E991" s="100"/>
      <c r="F991" s="100"/>
      <c r="G991" s="100"/>
      <c r="H991" s="100"/>
      <c r="I991" s="100"/>
      <c r="J991" s="100"/>
      <c r="K991" s="100"/>
      <c r="M991" s="23"/>
    </row>
    <row r="992" spans="1:13" s="7" customFormat="1" ht="23.25" hidden="1" customHeight="1" x14ac:dyDescent="0.25">
      <c r="A992" s="7">
        <f>A1011*A980</f>
        <v>0</v>
      </c>
      <c r="B992" s="99" t="str">
        <f>$B$7</f>
        <v>Cena dodávaného predmetu zákazky</v>
      </c>
      <c r="C992" s="99"/>
      <c r="D992" s="99"/>
      <c r="E992" s="99"/>
      <c r="F992" s="99"/>
      <c r="G992" s="99"/>
      <c r="H992" s="99"/>
      <c r="I992" s="99"/>
      <c r="J992" s="99"/>
      <c r="K992" s="99"/>
      <c r="M992" s="23"/>
    </row>
    <row r="993" spans="1:11" customFormat="1" hidden="1" x14ac:dyDescent="0.25">
      <c r="A993" s="7">
        <f>A1011*A980</f>
        <v>0</v>
      </c>
      <c r="B993" s="21"/>
    </row>
    <row r="994" spans="1:11" customFormat="1" ht="15" hidden="1" customHeight="1" x14ac:dyDescent="0.25">
      <c r="A994" s="7">
        <f>A1011*A980</f>
        <v>0</v>
      </c>
      <c r="B994" s="22" t="str">
        <f>$B$9</f>
        <v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zákazky a tieto požiadavky sme zahrnuli do predloženej ponuky.</v>
      </c>
      <c r="C994" s="98"/>
      <c r="D994" s="98"/>
      <c r="E994" s="98"/>
      <c r="F994" s="98"/>
      <c r="G994" s="98"/>
      <c r="H994" s="98"/>
      <c r="I994" s="98"/>
      <c r="J994" s="98"/>
      <c r="K994" s="98"/>
    </row>
    <row r="995" spans="1:11" customFormat="1" hidden="1" x14ac:dyDescent="0.25">
      <c r="A995" s="7">
        <f>A1011*A980</f>
        <v>0</v>
      </c>
      <c r="B995" s="98"/>
      <c r="C995" s="98"/>
      <c r="D995" s="98"/>
      <c r="E995" s="98"/>
      <c r="F995" s="98"/>
      <c r="G995" s="98"/>
      <c r="H995" s="98"/>
      <c r="I995" s="98"/>
      <c r="J995" s="98"/>
      <c r="K995" s="98"/>
    </row>
    <row r="996" spans="1:11" customFormat="1" hidden="1" x14ac:dyDescent="0.25">
      <c r="A996" s="7">
        <f>A1011*A980</f>
        <v>0</v>
      </c>
      <c r="B996" s="98"/>
      <c r="C996" s="98"/>
      <c r="D996" s="98"/>
      <c r="E996" s="98"/>
      <c r="F996" s="98"/>
      <c r="G996" s="98"/>
      <c r="H996" s="98"/>
      <c r="I996" s="98"/>
      <c r="J996" s="98"/>
      <c r="K996" s="98"/>
    </row>
    <row r="997" spans="1:11" customFormat="1" hidden="1" x14ac:dyDescent="0.25">
      <c r="A997" s="7">
        <f>A1011*A980</f>
        <v>0</v>
      </c>
      <c r="B997" s="21"/>
    </row>
    <row r="998" spans="1:11" s="7" customFormat="1" ht="19.5" hidden="1" customHeight="1" thickBot="1" x14ac:dyDescent="0.3">
      <c r="A998" s="7">
        <f>A1011*A980</f>
        <v>0</v>
      </c>
      <c r="C998" s="133" t="str">
        <f>"Identifikačné údaje "&amp;IF([1]summary!$K$24="","navrhovateľa:","dodávateľa:")</f>
        <v>Identifikačné údaje dodávateľa:</v>
      </c>
      <c r="D998" s="132"/>
      <c r="E998" s="132"/>
      <c r="F998" s="132"/>
      <c r="G998" s="131"/>
    </row>
    <row r="999" spans="1:11" s="7" customFormat="1" ht="19.5" hidden="1" customHeight="1" x14ac:dyDescent="0.25">
      <c r="A999" s="7">
        <f>A1011*A980</f>
        <v>0</v>
      </c>
      <c r="C999" s="130" t="s">
        <v>35</v>
      </c>
      <c r="D999" s="129"/>
      <c r="E999" s="128"/>
      <c r="F999" s="127"/>
      <c r="G999" s="126"/>
    </row>
    <row r="1000" spans="1:11" s="7" customFormat="1" ht="39" hidden="1" customHeight="1" x14ac:dyDescent="0.25">
      <c r="A1000" s="7">
        <f>A1011*A980</f>
        <v>0</v>
      </c>
      <c r="C1000" s="125" t="s">
        <v>34</v>
      </c>
      <c r="D1000" s="124"/>
      <c r="E1000" s="121"/>
      <c r="F1000" s="120"/>
      <c r="G1000" s="119"/>
    </row>
    <row r="1001" spans="1:11" s="7" customFormat="1" ht="19.5" hidden="1" customHeight="1" x14ac:dyDescent="0.25">
      <c r="A1001" s="7">
        <f>A1011*A980</f>
        <v>0</v>
      </c>
      <c r="C1001" s="123" t="s">
        <v>33</v>
      </c>
      <c r="D1001" s="122"/>
      <c r="E1001" s="121"/>
      <c r="F1001" s="120"/>
      <c r="G1001" s="119"/>
    </row>
    <row r="1002" spans="1:11" s="7" customFormat="1" ht="19.5" hidden="1" customHeight="1" x14ac:dyDescent="0.25">
      <c r="A1002" s="7">
        <f>A1011*A980</f>
        <v>0</v>
      </c>
      <c r="C1002" s="123" t="s">
        <v>32</v>
      </c>
      <c r="D1002" s="122"/>
      <c r="E1002" s="121"/>
      <c r="F1002" s="120"/>
      <c r="G1002" s="119"/>
    </row>
    <row r="1003" spans="1:11" s="7" customFormat="1" ht="19.5" hidden="1" customHeight="1" x14ac:dyDescent="0.25">
      <c r="A1003" s="7">
        <f>A1011*A980</f>
        <v>0</v>
      </c>
      <c r="C1003" s="123" t="s">
        <v>31</v>
      </c>
      <c r="D1003" s="122"/>
      <c r="E1003" s="121"/>
      <c r="F1003" s="120"/>
      <c r="G1003" s="119"/>
    </row>
    <row r="1004" spans="1:11" s="7" customFormat="1" ht="19.5" hidden="1" customHeight="1" x14ac:dyDescent="0.25">
      <c r="A1004" s="7">
        <f>A1011*A980</f>
        <v>0</v>
      </c>
      <c r="C1004" s="123" t="s">
        <v>30</v>
      </c>
      <c r="D1004" s="122"/>
      <c r="E1004" s="121"/>
      <c r="F1004" s="120"/>
      <c r="G1004" s="119"/>
    </row>
    <row r="1005" spans="1:11" s="7" customFormat="1" ht="19.5" hidden="1" customHeight="1" x14ac:dyDescent="0.25">
      <c r="A1005" s="7">
        <f>A1011*A980</f>
        <v>0</v>
      </c>
      <c r="C1005" s="123" t="s">
        <v>29</v>
      </c>
      <c r="D1005" s="122"/>
      <c r="E1005" s="121"/>
      <c r="F1005" s="120"/>
      <c r="G1005" s="119"/>
    </row>
    <row r="1006" spans="1:11" s="7" customFormat="1" ht="19.5" hidden="1" customHeight="1" x14ac:dyDescent="0.25">
      <c r="A1006" s="7">
        <f>A1011*A980</f>
        <v>0</v>
      </c>
      <c r="C1006" s="123" t="s">
        <v>28</v>
      </c>
      <c r="D1006" s="122"/>
      <c r="E1006" s="121"/>
      <c r="F1006" s="120"/>
      <c r="G1006" s="119"/>
    </row>
    <row r="1007" spans="1:11" s="7" customFormat="1" ht="19.5" hidden="1" customHeight="1" x14ac:dyDescent="0.25">
      <c r="A1007" s="7">
        <f>A1011*A980</f>
        <v>0</v>
      </c>
      <c r="C1007" s="123" t="s">
        <v>27</v>
      </c>
      <c r="D1007" s="122"/>
      <c r="E1007" s="121"/>
      <c r="F1007" s="120"/>
      <c r="G1007" s="119"/>
    </row>
    <row r="1008" spans="1:11" s="7" customFormat="1" ht="19.5" hidden="1" customHeight="1" thickBot="1" x14ac:dyDescent="0.3">
      <c r="A1008" s="7">
        <f>A1011*A980</f>
        <v>0</v>
      </c>
      <c r="C1008" s="118" t="s">
        <v>26</v>
      </c>
      <c r="D1008" s="117"/>
      <c r="E1008" s="116"/>
      <c r="F1008" s="115"/>
      <c r="G1008" s="114"/>
    </row>
    <row r="1009" spans="1:11" customFormat="1" hidden="1" x14ac:dyDescent="0.25">
      <c r="A1009" s="7">
        <f>A1011*A980</f>
        <v>0</v>
      </c>
      <c r="B1009" s="21"/>
    </row>
    <row r="1010" spans="1:11" customFormat="1" hidden="1" x14ac:dyDescent="0.25">
      <c r="A1010" s="7">
        <f>A1011*A980</f>
        <v>0</v>
      </c>
      <c r="B1010" s="21"/>
    </row>
    <row r="1011" spans="1:11" customFormat="1" hidden="1" x14ac:dyDescent="0.25">
      <c r="A1011">
        <f>IF(D1011&lt;&gt;"",1,0)</f>
        <v>0</v>
      </c>
      <c r="B1011" s="77" t="s">
        <v>25</v>
      </c>
      <c r="C1011" s="77"/>
      <c r="D1011" s="76"/>
      <c r="E1011" s="76"/>
      <c r="F1011" s="76"/>
      <c r="G1011" s="76"/>
      <c r="H1011" s="76"/>
      <c r="I1011" s="76"/>
      <c r="J1011" s="76"/>
      <c r="K1011" s="75"/>
    </row>
    <row r="1012" spans="1:11" customFormat="1" hidden="1" x14ac:dyDescent="0.25">
      <c r="A1012" s="7">
        <f>A1011</f>
        <v>0</v>
      </c>
      <c r="B1012" s="21"/>
    </row>
    <row r="1013" spans="1:11" customFormat="1" ht="54.95" hidden="1" customHeight="1" thickBot="1" x14ac:dyDescent="0.3">
      <c r="A1013" s="7">
        <f>A1011</f>
        <v>0</v>
      </c>
      <c r="B1013" s="74" t="s">
        <v>24</v>
      </c>
      <c r="C1013" s="73"/>
      <c r="D1013" s="72"/>
      <c r="E1013" s="71" t="s">
        <v>23</v>
      </c>
      <c r="F1013" s="70"/>
      <c r="G1013" s="68" t="s">
        <v>22</v>
      </c>
      <c r="H1013" s="69" t="s">
        <v>21</v>
      </c>
      <c r="I1013" s="68" t="s">
        <v>20</v>
      </c>
      <c r="J1013" s="67" t="s">
        <v>19</v>
      </c>
      <c r="K1013" s="66" t="s">
        <v>18</v>
      </c>
    </row>
    <row r="1014" spans="1:11" customFormat="1" ht="25.5" hidden="1" customHeight="1" x14ac:dyDescent="0.25">
      <c r="A1014" s="7">
        <f>A1011</f>
        <v>0</v>
      </c>
      <c r="B1014" s="50" t="s">
        <v>17</v>
      </c>
      <c r="C1014" s="49"/>
      <c r="D1014" s="48"/>
      <c r="E1014" s="113"/>
      <c r="F1014" s="112"/>
      <c r="G1014" s="45" t="s">
        <v>15</v>
      </c>
      <c r="H1014" s="44"/>
      <c r="I1014" s="43"/>
      <c r="J1014" s="42" t="str">
        <f>IF(AND(H1014&lt;&gt;"",I1014&lt;&gt;""),H1014*I1014,"")</f>
        <v/>
      </c>
      <c r="K1014" s="63" t="str">
        <f>IF(J1014&lt;&gt;"",J1014*IF($E$1003&lt;&gt;"",1.2,1),"")</f>
        <v/>
      </c>
    </row>
    <row r="1015" spans="1:11" customFormat="1" ht="25.5" hidden="1" customHeight="1" x14ac:dyDescent="0.25">
      <c r="A1015" s="7">
        <f>A1011</f>
        <v>0</v>
      </c>
      <c r="B1015" s="62"/>
      <c r="C1015" s="61"/>
      <c r="D1015" s="60"/>
      <c r="E1015" s="111"/>
      <c r="F1015" s="110"/>
      <c r="G1015" s="57" t="s">
        <v>15</v>
      </c>
      <c r="H1015" s="56"/>
      <c r="I1015" s="55"/>
      <c r="J1015" s="54" t="str">
        <f>IF(AND(H1015&lt;&gt;"",I1015&lt;&gt;""),H1015*I1015,"")</f>
        <v/>
      </c>
      <c r="K1015" s="53" t="str">
        <f>IF(J1015&lt;&gt;"",J1015*IF($E$1003&lt;&gt;"",1.2,1),"")</f>
        <v/>
      </c>
    </row>
    <row r="1016" spans="1:11" customFormat="1" ht="25.5" hidden="1" customHeight="1" thickBot="1" x14ac:dyDescent="0.3">
      <c r="A1016" s="7">
        <f>A1011</f>
        <v>0</v>
      </c>
      <c r="B1016" s="40"/>
      <c r="C1016" s="39"/>
      <c r="D1016" s="38"/>
      <c r="E1016" s="109"/>
      <c r="F1016" s="108"/>
      <c r="G1016" s="35" t="s">
        <v>15</v>
      </c>
      <c r="H1016" s="34"/>
      <c r="I1016" s="33"/>
      <c r="J1016" s="32" t="str">
        <f>IF(AND(H1016&lt;&gt;"",I1016&lt;&gt;""),H1016*I1016,"")</f>
        <v/>
      </c>
      <c r="K1016" s="31" t="str">
        <f>IF(J1016&lt;&gt;"",J1016*IF($E$1003&lt;&gt;"",1.2,1),"")</f>
        <v/>
      </c>
    </row>
    <row r="1017" spans="1:11" customFormat="1" ht="25.5" hidden="1" customHeight="1" x14ac:dyDescent="0.25">
      <c r="A1017" s="7">
        <f>A1011</f>
        <v>0</v>
      </c>
      <c r="B1017" s="50" t="s">
        <v>16</v>
      </c>
      <c r="C1017" s="49"/>
      <c r="D1017" s="48"/>
      <c r="E1017" s="113"/>
      <c r="F1017" s="112"/>
      <c r="G1017" s="45" t="s">
        <v>15</v>
      </c>
      <c r="H1017" s="44"/>
      <c r="I1017" s="43"/>
      <c r="J1017" s="42" t="str">
        <f>IF(AND(H1017&lt;&gt;"",I1017&lt;&gt;""),H1017*I1017,"")</f>
        <v/>
      </c>
      <c r="K1017" s="63" t="str">
        <f>IF(J1017&lt;&gt;"",J1017*IF($E$1003&lt;&gt;"",1.2,1),"")</f>
        <v/>
      </c>
    </row>
    <row r="1018" spans="1:11" customFormat="1" ht="25.5" hidden="1" customHeight="1" x14ac:dyDescent="0.25">
      <c r="A1018" s="7">
        <f>A1011</f>
        <v>0</v>
      </c>
      <c r="B1018" s="62"/>
      <c r="C1018" s="61"/>
      <c r="D1018" s="60"/>
      <c r="E1018" s="111"/>
      <c r="F1018" s="110"/>
      <c r="G1018" s="57" t="s">
        <v>15</v>
      </c>
      <c r="H1018" s="56"/>
      <c r="I1018" s="55"/>
      <c r="J1018" s="54" t="str">
        <f>IF(AND(H1018&lt;&gt;"",I1018&lt;&gt;""),H1018*I1018,"")</f>
        <v/>
      </c>
      <c r="K1018" s="53" t="str">
        <f>IF(J1018&lt;&gt;"",J1018*IF($E$1003&lt;&gt;"",1.2,1),"")</f>
        <v/>
      </c>
    </row>
    <row r="1019" spans="1:11" customFormat="1" ht="25.5" hidden="1" customHeight="1" thickBot="1" x14ac:dyDescent="0.3">
      <c r="A1019" s="7">
        <f>A1011</f>
        <v>0</v>
      </c>
      <c r="B1019" s="40"/>
      <c r="C1019" s="39"/>
      <c r="D1019" s="38"/>
      <c r="E1019" s="109"/>
      <c r="F1019" s="108"/>
      <c r="G1019" s="35" t="s">
        <v>15</v>
      </c>
      <c r="H1019" s="34"/>
      <c r="I1019" s="33"/>
      <c r="J1019" s="32" t="str">
        <f>IF(AND(H1019&lt;&gt;"",I1019&lt;&gt;""),H1019*I1019,"")</f>
        <v/>
      </c>
      <c r="K1019" s="31" t="str">
        <f>IF(J1019&lt;&gt;"",J1019*IF($E$1003&lt;&gt;"",1.2,1),"")</f>
        <v/>
      </c>
    </row>
    <row r="1020" spans="1:11" customFormat="1" ht="25.5" hidden="1" customHeight="1" x14ac:dyDescent="0.25">
      <c r="A1020" s="7">
        <f>A1011</f>
        <v>0</v>
      </c>
      <c r="B1020" s="50" t="s">
        <v>14</v>
      </c>
      <c r="C1020" s="49"/>
      <c r="D1020" s="48" t="s">
        <v>13</v>
      </c>
      <c r="E1020" s="107" t="s">
        <v>11</v>
      </c>
      <c r="F1020" s="106"/>
      <c r="G1020" s="45" t="s">
        <v>11</v>
      </c>
      <c r="H1020" s="44"/>
      <c r="I1020" s="43">
        <v>1</v>
      </c>
      <c r="J1020" s="42" t="str">
        <f>IF(AND(H1020&lt;&gt;"",I1020&lt;&gt;""),H1020*I1020,"")</f>
        <v/>
      </c>
      <c r="K1020" s="63" t="str">
        <f>IF(J1020&lt;&gt;"",J1020*IF($E$1003&lt;&gt;"",1.2,1),"")</f>
        <v/>
      </c>
    </row>
    <row r="1021" spans="1:11" customFormat="1" ht="25.5" hidden="1" customHeight="1" thickBot="1" x14ac:dyDescent="0.3">
      <c r="A1021" s="7">
        <f>A1011</f>
        <v>0</v>
      </c>
      <c r="B1021" s="40"/>
      <c r="C1021" s="39"/>
      <c r="D1021" s="38" t="s">
        <v>12</v>
      </c>
      <c r="E1021" s="105" t="s">
        <v>11</v>
      </c>
      <c r="F1021" s="104"/>
      <c r="G1021" s="35" t="s">
        <v>11</v>
      </c>
      <c r="H1021" s="34"/>
      <c r="I1021" s="33">
        <v>1</v>
      </c>
      <c r="J1021" s="32" t="str">
        <f>IF(AND(H1021&lt;&gt;"",I1021&lt;&gt;""),H1021*I1021,"")</f>
        <v/>
      </c>
      <c r="K1021" s="31" t="str">
        <f>IF(J1021&lt;&gt;"",J1021*IF($E$1003&lt;&gt;"",1.2,1),"")</f>
        <v/>
      </c>
    </row>
    <row r="1022" spans="1:11" customFormat="1" ht="25.5" hidden="1" customHeight="1" thickBot="1" x14ac:dyDescent="0.3">
      <c r="A1022" s="7">
        <f>A1011</f>
        <v>0</v>
      </c>
      <c r="B1022" s="30"/>
      <c r="C1022" s="29"/>
      <c r="D1022" s="29"/>
      <c r="E1022" s="29"/>
      <c r="F1022" s="29"/>
      <c r="G1022" s="29"/>
      <c r="H1022" s="28"/>
      <c r="I1022" s="28" t="s">
        <v>10</v>
      </c>
      <c r="J1022" s="27" t="str">
        <f>IF(SUM(J1014:J1021)&gt;0,SUM(J1014:J1021),"")</f>
        <v/>
      </c>
      <c r="K1022" s="27" t="str">
        <f>IF(SUM(K1014:K1021)&gt;0,SUM(K1014:K1021),"")</f>
        <v/>
      </c>
    </row>
    <row r="1023" spans="1:11" customFormat="1" hidden="1" x14ac:dyDescent="0.25">
      <c r="A1023" s="7">
        <f>A1011</f>
        <v>0</v>
      </c>
      <c r="B1023" s="26" t="s">
        <v>9</v>
      </c>
    </row>
    <row r="1024" spans="1:11" customFormat="1" hidden="1" x14ac:dyDescent="0.25">
      <c r="A1024" s="7">
        <f>A1011</f>
        <v>0</v>
      </c>
      <c r="B1024" s="21"/>
    </row>
    <row r="1025" spans="1:13" customFormat="1" hidden="1" x14ac:dyDescent="0.25">
      <c r="A1025" s="7">
        <f>A1011</f>
        <v>0</v>
      </c>
      <c r="B1025" s="21"/>
    </row>
    <row r="1026" spans="1:13" customFormat="1" ht="15" hidden="1" customHeight="1" x14ac:dyDescent="0.25">
      <c r="A1026" s="7">
        <f>A1011*IF([1]summary!$K$24="",1,0)</f>
        <v>0</v>
      </c>
      <c r="B1026" s="21"/>
      <c r="C1026" s="25" t="str">
        <f>$C$37</f>
        <v>Týmto zároveň potvrdzujeme, že nami predložená ponuka zodpovedá cenám obvyklým v danom mieste a čase.</v>
      </c>
      <c r="D1026" s="25"/>
      <c r="E1026" s="25"/>
      <c r="F1026" s="25"/>
      <c r="G1026" s="25"/>
      <c r="H1026" s="25"/>
      <c r="I1026" s="25"/>
      <c r="J1026" s="25"/>
    </row>
    <row r="1027" spans="1:13" customFormat="1" hidden="1" x14ac:dyDescent="0.25">
      <c r="A1027" s="7">
        <f>A1026</f>
        <v>0</v>
      </c>
      <c r="B1027" s="21"/>
    </row>
    <row r="1028" spans="1:13" customFormat="1" hidden="1" x14ac:dyDescent="0.25">
      <c r="A1028" s="7">
        <f>A1026</f>
        <v>0</v>
      </c>
      <c r="B1028" s="21"/>
    </row>
    <row r="1029" spans="1:13" customFormat="1" hidden="1" x14ac:dyDescent="0.25">
      <c r="A1029" s="7">
        <f>A1011*IF([1]summary!$F$12='Príloha č. 2'!M1029,1,0)</f>
        <v>0</v>
      </c>
      <c r="B1029" s="24" t="s">
        <v>8</v>
      </c>
      <c r="C1029" s="24"/>
      <c r="D1029" s="24"/>
      <c r="E1029" s="24"/>
      <c r="F1029" s="24"/>
      <c r="G1029" s="24"/>
      <c r="H1029" s="24"/>
      <c r="I1029" s="24"/>
      <c r="J1029" s="24"/>
      <c r="K1029" s="24"/>
      <c r="M1029" s="23" t="s">
        <v>7</v>
      </c>
    </row>
    <row r="1030" spans="1:13" customFormat="1" hidden="1" x14ac:dyDescent="0.25">
      <c r="A1030" s="7">
        <f>A1029</f>
        <v>0</v>
      </c>
      <c r="B1030" s="21"/>
    </row>
    <row r="1031" spans="1:13" customFormat="1" ht="15" hidden="1" customHeight="1" x14ac:dyDescent="0.25">
      <c r="A1031" s="7">
        <f>A1029</f>
        <v>0</v>
      </c>
      <c r="B1031" s="22" t="s">
        <v>6</v>
      </c>
      <c r="C1031" s="22"/>
      <c r="D1031" s="22"/>
      <c r="E1031" s="22"/>
      <c r="F1031" s="22"/>
      <c r="G1031" s="22"/>
      <c r="H1031" s="22"/>
      <c r="I1031" s="22"/>
      <c r="J1031" s="22"/>
      <c r="K1031" s="22"/>
    </row>
    <row r="1032" spans="1:13" customFormat="1" hidden="1" x14ac:dyDescent="0.25">
      <c r="A1032" s="7">
        <f>A1029</f>
        <v>0</v>
      </c>
      <c r="B1032" s="21"/>
    </row>
    <row r="1033" spans="1:13" customFormat="1" hidden="1" x14ac:dyDescent="0.25">
      <c r="A1033" s="7">
        <f>A1029</f>
        <v>0</v>
      </c>
      <c r="B1033" s="21"/>
    </row>
    <row r="1034" spans="1:13" customFormat="1" hidden="1" x14ac:dyDescent="0.25">
      <c r="A1034" s="7">
        <f>A1035</f>
        <v>0</v>
      </c>
      <c r="B1034" s="21"/>
    </row>
    <row r="1035" spans="1:13" customFormat="1" hidden="1" x14ac:dyDescent="0.25">
      <c r="A1035" s="7">
        <f>A1011*IF([1]summary!$K$24="",IF([1]summary!$J$20="všetky predmety spolu",0,1),IF([1]summary!$E$58="cenové ponuky komplexne",0,1))</f>
        <v>0</v>
      </c>
      <c r="B1035" s="21"/>
      <c r="C1035" s="20" t="s">
        <v>4</v>
      </c>
      <c r="D1035" s="19"/>
    </row>
    <row r="1036" spans="1:13" s="14" customFormat="1" hidden="1" x14ac:dyDescent="0.25">
      <c r="A1036" s="7">
        <f>A1035</f>
        <v>0</v>
      </c>
      <c r="C1036" s="20"/>
    </row>
    <row r="1037" spans="1:13" s="14" customFormat="1" ht="15" hidden="1" customHeight="1" x14ac:dyDescent="0.25">
      <c r="A1037" s="7">
        <f>A1035</f>
        <v>0</v>
      </c>
      <c r="C1037" s="20" t="s">
        <v>3</v>
      </c>
      <c r="D1037" s="19"/>
      <c r="G1037" s="18"/>
      <c r="H1037" s="18"/>
      <c r="I1037" s="18"/>
      <c r="J1037" s="18"/>
      <c r="K1037" s="18"/>
    </row>
    <row r="1038" spans="1:13" s="14" customFormat="1" hidden="1" x14ac:dyDescent="0.25">
      <c r="A1038" s="7">
        <f>A1035</f>
        <v>0</v>
      </c>
      <c r="F1038" s="16"/>
      <c r="G1038" s="17" t="str">
        <f>"podpis a pečiatka "&amp;IF([1]summary!$K$24="","navrhovateľa","dodávateľa")</f>
        <v>podpis a pečiatka dodávateľa</v>
      </c>
      <c r="H1038" s="17"/>
      <c r="I1038" s="17"/>
      <c r="J1038" s="17"/>
      <c r="K1038" s="17"/>
    </row>
    <row r="1039" spans="1:13" s="14" customFormat="1" hidden="1" x14ac:dyDescent="0.25">
      <c r="A1039" s="7">
        <f>A1035</f>
        <v>0</v>
      </c>
      <c r="F1039" s="16"/>
      <c r="G1039" s="15"/>
      <c r="H1039" s="15"/>
      <c r="I1039" s="15"/>
      <c r="J1039" s="15"/>
      <c r="K1039" s="15"/>
    </row>
    <row r="1040" spans="1:13" customFormat="1" ht="15" hidden="1" customHeight="1" x14ac:dyDescent="0.25">
      <c r="A1040" s="7">
        <f>A1035*IF([1]summary!$K$24="",1,0)</f>
        <v>0</v>
      </c>
      <c r="B1040" s="6" t="s">
        <v>5</v>
      </c>
      <c r="C1040" s="6"/>
      <c r="D1040" s="6"/>
      <c r="E1040" s="6"/>
      <c r="F1040" s="6"/>
      <c r="G1040" s="6"/>
      <c r="H1040" s="6"/>
      <c r="I1040" s="6"/>
      <c r="J1040" s="6"/>
      <c r="K1040" s="6"/>
      <c r="L1040" s="5"/>
    </row>
    <row r="1041" spans="1:13" customFormat="1" hidden="1" x14ac:dyDescent="0.25">
      <c r="A1041" s="7">
        <f>A1040</f>
        <v>0</v>
      </c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5"/>
    </row>
    <row r="1042" spans="1:13" customFormat="1" ht="15" hidden="1" customHeight="1" x14ac:dyDescent="0.25">
      <c r="A1042" s="7">
        <f>A1035*IF(A1040=1,0,1)</f>
        <v>0</v>
      </c>
      <c r="B1042" s="6" t="s">
        <v>0</v>
      </c>
      <c r="C1042" s="6"/>
      <c r="D1042" s="6"/>
      <c r="E1042" s="6"/>
      <c r="F1042" s="6"/>
      <c r="G1042" s="6"/>
      <c r="H1042" s="6"/>
      <c r="I1042" s="6"/>
      <c r="J1042" s="6"/>
      <c r="K1042" s="6"/>
      <c r="L1042" s="5"/>
    </row>
    <row r="1043" spans="1:13" customFormat="1" hidden="1" x14ac:dyDescent="0.25">
      <c r="A1043" s="7">
        <f>A1042</f>
        <v>0</v>
      </c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5"/>
    </row>
    <row r="1044" spans="1:13" s="7" customFormat="1" ht="21" hidden="1" x14ac:dyDescent="0.25">
      <c r="A1044" s="7">
        <f>A1066*A1035*IF(J1044="",0,1)</f>
        <v>0</v>
      </c>
      <c r="B1044" s="103"/>
      <c r="C1044" s="102"/>
      <c r="D1044" s="102"/>
      <c r="E1044" s="102"/>
      <c r="F1044" s="102"/>
      <c r="G1044" s="102"/>
      <c r="H1044" s="102"/>
      <c r="I1044" s="102"/>
      <c r="J1044" s="101" t="str">
        <f>$J$4</f>
        <v/>
      </c>
      <c r="K1044" s="101"/>
    </row>
    <row r="1045" spans="1:13" s="7" customFormat="1" ht="23.25" hidden="1" customHeight="1" x14ac:dyDescent="0.25">
      <c r="A1045" s="7">
        <f>A1066*A1035</f>
        <v>0</v>
      </c>
      <c r="B1045" s="99" t="str">
        <f>$B$5</f>
        <v>Kúpna zmluva – Príloha č. 2:</v>
      </c>
      <c r="C1045" s="99"/>
      <c r="D1045" s="99"/>
      <c r="E1045" s="99"/>
      <c r="F1045" s="99"/>
      <c r="G1045" s="99"/>
      <c r="H1045" s="99"/>
      <c r="I1045" s="99"/>
      <c r="J1045" s="99"/>
      <c r="K1045" s="99"/>
      <c r="M1045" s="23"/>
    </row>
    <row r="1046" spans="1:13" s="7" customFormat="1" hidden="1" x14ac:dyDescent="0.25">
      <c r="A1046" s="7">
        <f>A1066*A1035</f>
        <v>0</v>
      </c>
      <c r="B1046" s="100"/>
      <c r="C1046" s="100"/>
      <c r="D1046" s="100"/>
      <c r="E1046" s="100"/>
      <c r="F1046" s="100"/>
      <c r="G1046" s="100"/>
      <c r="H1046" s="100"/>
      <c r="I1046" s="100"/>
      <c r="J1046" s="100"/>
      <c r="K1046" s="100"/>
      <c r="M1046" s="23"/>
    </row>
    <row r="1047" spans="1:13" s="7" customFormat="1" ht="23.25" hidden="1" customHeight="1" x14ac:dyDescent="0.25">
      <c r="A1047" s="7">
        <f>A1066*A1035</f>
        <v>0</v>
      </c>
      <c r="B1047" s="99" t="str">
        <f>$B$7</f>
        <v>Cena dodávaného predmetu zákazky</v>
      </c>
      <c r="C1047" s="99"/>
      <c r="D1047" s="99"/>
      <c r="E1047" s="99"/>
      <c r="F1047" s="99"/>
      <c r="G1047" s="99"/>
      <c r="H1047" s="99"/>
      <c r="I1047" s="99"/>
      <c r="J1047" s="99"/>
      <c r="K1047" s="99"/>
      <c r="M1047" s="23"/>
    </row>
    <row r="1048" spans="1:13" customFormat="1" hidden="1" x14ac:dyDescent="0.25">
      <c r="A1048" s="7">
        <f>A1066*A1035</f>
        <v>0</v>
      </c>
      <c r="B1048" s="21"/>
    </row>
    <row r="1049" spans="1:13" customFormat="1" ht="15" hidden="1" customHeight="1" x14ac:dyDescent="0.25">
      <c r="A1049" s="7">
        <f>A1066*A1035</f>
        <v>0</v>
      </c>
      <c r="B1049" s="22" t="str">
        <f>$B$9</f>
        <v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zákazky a tieto požiadavky sme zahrnuli do predloženej ponuky.</v>
      </c>
      <c r="C1049" s="98"/>
      <c r="D1049" s="98"/>
      <c r="E1049" s="98"/>
      <c r="F1049" s="98"/>
      <c r="G1049" s="98"/>
      <c r="H1049" s="98"/>
      <c r="I1049" s="98"/>
      <c r="J1049" s="98"/>
      <c r="K1049" s="98"/>
    </row>
    <row r="1050" spans="1:13" customFormat="1" hidden="1" x14ac:dyDescent="0.25">
      <c r="A1050" s="7">
        <f>A1066*A1035</f>
        <v>0</v>
      </c>
      <c r="B1050" s="98"/>
      <c r="C1050" s="98"/>
      <c r="D1050" s="98"/>
      <c r="E1050" s="98"/>
      <c r="F1050" s="98"/>
      <c r="G1050" s="98"/>
      <c r="H1050" s="98"/>
      <c r="I1050" s="98"/>
      <c r="J1050" s="98"/>
      <c r="K1050" s="98"/>
    </row>
    <row r="1051" spans="1:13" customFormat="1" hidden="1" x14ac:dyDescent="0.25">
      <c r="A1051" s="7">
        <f>A1066*A1035</f>
        <v>0</v>
      </c>
      <c r="B1051" s="98"/>
      <c r="C1051" s="98"/>
      <c r="D1051" s="98"/>
      <c r="E1051" s="98"/>
      <c r="F1051" s="98"/>
      <c r="G1051" s="98"/>
      <c r="H1051" s="98"/>
      <c r="I1051" s="98"/>
      <c r="J1051" s="98"/>
      <c r="K1051" s="98"/>
    </row>
    <row r="1052" spans="1:13" customFormat="1" hidden="1" x14ac:dyDescent="0.25">
      <c r="A1052" s="7">
        <f>A1066*A1035</f>
        <v>0</v>
      </c>
      <c r="B1052" s="21"/>
    </row>
    <row r="1053" spans="1:13" s="7" customFormat="1" ht="19.5" hidden="1" customHeight="1" thickBot="1" x14ac:dyDescent="0.3">
      <c r="A1053" s="7">
        <f>A1066*A1035</f>
        <v>0</v>
      </c>
      <c r="C1053" s="97" t="str">
        <f>"Identifikačné údaje "&amp;IF([1]summary!$K$24="","navrhovateľa:","dodávateľa:")</f>
        <v>Identifikačné údaje dodávateľa:</v>
      </c>
      <c r="D1053" s="96"/>
      <c r="E1053" s="96"/>
      <c r="F1053" s="96"/>
      <c r="G1053" s="95"/>
    </row>
    <row r="1054" spans="1:13" s="7" customFormat="1" ht="19.5" hidden="1" customHeight="1" x14ac:dyDescent="0.25">
      <c r="A1054" s="7">
        <f>A1066*A1035</f>
        <v>0</v>
      </c>
      <c r="C1054" s="94" t="s">
        <v>35</v>
      </c>
      <c r="D1054" s="93"/>
      <c r="E1054" s="92"/>
      <c r="F1054" s="91"/>
      <c r="G1054" s="90"/>
    </row>
    <row r="1055" spans="1:13" s="7" customFormat="1" ht="39" hidden="1" customHeight="1" x14ac:dyDescent="0.25">
      <c r="A1055" s="7">
        <f>A1066*A1035</f>
        <v>0</v>
      </c>
      <c r="C1055" s="89" t="s">
        <v>34</v>
      </c>
      <c r="D1055" s="88"/>
      <c r="E1055" s="85"/>
      <c r="F1055" s="84"/>
      <c r="G1055" s="83"/>
    </row>
    <row r="1056" spans="1:13" s="7" customFormat="1" ht="19.5" hidden="1" customHeight="1" x14ac:dyDescent="0.25">
      <c r="A1056" s="7">
        <f>A1066*A1035</f>
        <v>0</v>
      </c>
      <c r="C1056" s="87" t="s">
        <v>33</v>
      </c>
      <c r="D1056" s="86"/>
      <c r="E1056" s="85"/>
      <c r="F1056" s="84"/>
      <c r="G1056" s="83"/>
    </row>
    <row r="1057" spans="1:11" s="7" customFormat="1" ht="19.5" hidden="1" customHeight="1" x14ac:dyDescent="0.25">
      <c r="A1057" s="7">
        <f>A1066*A1035</f>
        <v>0</v>
      </c>
      <c r="C1057" s="87" t="s">
        <v>32</v>
      </c>
      <c r="D1057" s="86"/>
      <c r="E1057" s="85"/>
      <c r="F1057" s="84"/>
      <c r="G1057" s="83"/>
    </row>
    <row r="1058" spans="1:11" s="7" customFormat="1" ht="19.5" hidden="1" customHeight="1" x14ac:dyDescent="0.25">
      <c r="A1058" s="7">
        <f>A1066*A1035</f>
        <v>0</v>
      </c>
      <c r="C1058" s="87" t="s">
        <v>31</v>
      </c>
      <c r="D1058" s="86"/>
      <c r="E1058" s="85"/>
      <c r="F1058" s="84"/>
      <c r="G1058" s="83"/>
    </row>
    <row r="1059" spans="1:11" s="7" customFormat="1" ht="19.5" hidden="1" customHeight="1" x14ac:dyDescent="0.25">
      <c r="A1059" s="7">
        <f>A1066*A1035</f>
        <v>0</v>
      </c>
      <c r="C1059" s="87" t="s">
        <v>30</v>
      </c>
      <c r="D1059" s="86"/>
      <c r="E1059" s="85"/>
      <c r="F1059" s="84"/>
      <c r="G1059" s="83"/>
    </row>
    <row r="1060" spans="1:11" s="7" customFormat="1" ht="19.5" hidden="1" customHeight="1" x14ac:dyDescent="0.25">
      <c r="A1060" s="7">
        <f>A1066*A1035</f>
        <v>0</v>
      </c>
      <c r="C1060" s="87" t="s">
        <v>29</v>
      </c>
      <c r="D1060" s="86"/>
      <c r="E1060" s="85"/>
      <c r="F1060" s="84"/>
      <c r="G1060" s="83"/>
    </row>
    <row r="1061" spans="1:11" s="7" customFormat="1" ht="19.5" hidden="1" customHeight="1" x14ac:dyDescent="0.25">
      <c r="A1061" s="7">
        <f>A1066*A1035</f>
        <v>0</v>
      </c>
      <c r="C1061" s="87" t="s">
        <v>28</v>
      </c>
      <c r="D1061" s="86"/>
      <c r="E1061" s="85"/>
      <c r="F1061" s="84"/>
      <c r="G1061" s="83"/>
    </row>
    <row r="1062" spans="1:11" s="7" customFormat="1" ht="19.5" hidden="1" customHeight="1" x14ac:dyDescent="0.25">
      <c r="A1062" s="7">
        <f>A1066*A1035</f>
        <v>0</v>
      </c>
      <c r="C1062" s="87" t="s">
        <v>27</v>
      </c>
      <c r="D1062" s="86"/>
      <c r="E1062" s="85"/>
      <c r="F1062" s="84"/>
      <c r="G1062" s="83"/>
    </row>
    <row r="1063" spans="1:11" s="7" customFormat="1" ht="19.5" hidden="1" customHeight="1" thickBot="1" x14ac:dyDescent="0.3">
      <c r="A1063" s="7">
        <f>A1066*A1035</f>
        <v>0</v>
      </c>
      <c r="C1063" s="82" t="s">
        <v>26</v>
      </c>
      <c r="D1063" s="81"/>
      <c r="E1063" s="80"/>
      <c r="F1063" s="79"/>
      <c r="G1063" s="78"/>
    </row>
    <row r="1064" spans="1:11" customFormat="1" hidden="1" x14ac:dyDescent="0.25">
      <c r="A1064" s="7">
        <f>A1066*A1035</f>
        <v>0</v>
      </c>
      <c r="B1064" s="21"/>
    </row>
    <row r="1065" spans="1:11" customFormat="1" hidden="1" x14ac:dyDescent="0.25">
      <c r="A1065" s="7">
        <f>A1066*A1035</f>
        <v>0</v>
      </c>
      <c r="B1065" s="21"/>
    </row>
    <row r="1066" spans="1:11" customFormat="1" hidden="1" x14ac:dyDescent="0.25">
      <c r="A1066">
        <f>IF(D1066&lt;&gt;"",1,0)</f>
        <v>0</v>
      </c>
      <c r="B1066" s="77" t="s">
        <v>25</v>
      </c>
      <c r="C1066" s="77"/>
      <c r="D1066" s="76"/>
      <c r="E1066" s="76"/>
      <c r="F1066" s="76"/>
      <c r="G1066" s="76"/>
      <c r="H1066" s="76"/>
      <c r="I1066" s="76"/>
      <c r="J1066" s="76"/>
      <c r="K1066" s="75"/>
    </row>
    <row r="1067" spans="1:11" customFormat="1" hidden="1" x14ac:dyDescent="0.25">
      <c r="A1067" s="7">
        <f>A1066</f>
        <v>0</v>
      </c>
      <c r="B1067" s="21"/>
    </row>
    <row r="1068" spans="1:11" customFormat="1" ht="54.95" hidden="1" customHeight="1" thickBot="1" x14ac:dyDescent="0.3">
      <c r="A1068" s="7">
        <f>A1066</f>
        <v>0</v>
      </c>
      <c r="B1068" s="74" t="s">
        <v>24</v>
      </c>
      <c r="C1068" s="73"/>
      <c r="D1068" s="72"/>
      <c r="E1068" s="71" t="s">
        <v>23</v>
      </c>
      <c r="F1068" s="70"/>
      <c r="G1068" s="68" t="s">
        <v>22</v>
      </c>
      <c r="H1068" s="69" t="s">
        <v>21</v>
      </c>
      <c r="I1068" s="68" t="s">
        <v>20</v>
      </c>
      <c r="J1068" s="67" t="s">
        <v>19</v>
      </c>
      <c r="K1068" s="66" t="s">
        <v>18</v>
      </c>
    </row>
    <row r="1069" spans="1:11" customFormat="1" ht="25.5" hidden="1" customHeight="1" x14ac:dyDescent="0.25">
      <c r="A1069" s="7">
        <f>A1066</f>
        <v>0</v>
      </c>
      <c r="B1069" s="50" t="s">
        <v>17</v>
      </c>
      <c r="C1069" s="49"/>
      <c r="D1069" s="48"/>
      <c r="E1069" s="65"/>
      <c r="F1069" s="64"/>
      <c r="G1069" s="45" t="s">
        <v>15</v>
      </c>
      <c r="H1069" s="44"/>
      <c r="I1069" s="43"/>
      <c r="J1069" s="42" t="str">
        <f>IF(AND(H1069&lt;&gt;"",I1069&lt;&gt;""),H1069*I1069,"")</f>
        <v/>
      </c>
      <c r="K1069" s="63" t="str">
        <f>IF(J1069&lt;&gt;"",J1069*IF($E$1058&lt;&gt;"",1.2,1),"")</f>
        <v/>
      </c>
    </row>
    <row r="1070" spans="1:11" customFormat="1" ht="25.5" hidden="1" customHeight="1" x14ac:dyDescent="0.25">
      <c r="A1070" s="7">
        <f>A1066</f>
        <v>0</v>
      </c>
      <c r="B1070" s="62"/>
      <c r="C1070" s="61"/>
      <c r="D1070" s="60"/>
      <c r="E1070" s="59"/>
      <c r="F1070" s="58"/>
      <c r="G1070" s="57" t="s">
        <v>15</v>
      </c>
      <c r="H1070" s="56"/>
      <c r="I1070" s="55"/>
      <c r="J1070" s="54" t="str">
        <f>IF(AND(H1070&lt;&gt;"",I1070&lt;&gt;""),H1070*I1070,"")</f>
        <v/>
      </c>
      <c r="K1070" s="53" t="str">
        <f>IF(J1070&lt;&gt;"",J1070*IF($E$1058&lt;&gt;"",1.2,1),"")</f>
        <v/>
      </c>
    </row>
    <row r="1071" spans="1:11" customFormat="1" ht="25.5" hidden="1" customHeight="1" thickBot="1" x14ac:dyDescent="0.3">
      <c r="A1071" s="7">
        <f>A1066</f>
        <v>0</v>
      </c>
      <c r="B1071" s="40"/>
      <c r="C1071" s="39"/>
      <c r="D1071" s="38"/>
      <c r="E1071" s="52"/>
      <c r="F1071" s="51"/>
      <c r="G1071" s="35" t="s">
        <v>15</v>
      </c>
      <c r="H1071" s="34"/>
      <c r="I1071" s="33"/>
      <c r="J1071" s="32" t="str">
        <f>IF(AND(H1071&lt;&gt;"",I1071&lt;&gt;""),H1071*I1071,"")</f>
        <v/>
      </c>
      <c r="K1071" s="31" t="str">
        <f>IF(J1071&lt;&gt;"",J1071*IF($E$1058&lt;&gt;"",1.2,1),"")</f>
        <v/>
      </c>
    </row>
    <row r="1072" spans="1:11" customFormat="1" ht="25.5" hidden="1" customHeight="1" x14ac:dyDescent="0.25">
      <c r="A1072" s="7">
        <f>A1066</f>
        <v>0</v>
      </c>
      <c r="B1072" s="50" t="s">
        <v>16</v>
      </c>
      <c r="C1072" s="49"/>
      <c r="D1072" s="48"/>
      <c r="E1072" s="65"/>
      <c r="F1072" s="64"/>
      <c r="G1072" s="45" t="s">
        <v>15</v>
      </c>
      <c r="H1072" s="44"/>
      <c r="I1072" s="43"/>
      <c r="J1072" s="42" t="str">
        <f>IF(AND(H1072&lt;&gt;"",I1072&lt;&gt;""),H1072*I1072,"")</f>
        <v/>
      </c>
      <c r="K1072" s="63" t="str">
        <f>IF(J1072&lt;&gt;"",J1072*IF($E$1058&lt;&gt;"",1.2,1),"")</f>
        <v/>
      </c>
    </row>
    <row r="1073" spans="1:13" customFormat="1" ht="25.5" hidden="1" customHeight="1" x14ac:dyDescent="0.25">
      <c r="A1073" s="7">
        <f>A1066</f>
        <v>0</v>
      </c>
      <c r="B1073" s="62"/>
      <c r="C1073" s="61"/>
      <c r="D1073" s="60"/>
      <c r="E1073" s="59"/>
      <c r="F1073" s="58"/>
      <c r="G1073" s="57" t="s">
        <v>15</v>
      </c>
      <c r="H1073" s="56"/>
      <c r="I1073" s="55"/>
      <c r="J1073" s="54" t="str">
        <f>IF(AND(H1073&lt;&gt;"",I1073&lt;&gt;""),H1073*I1073,"")</f>
        <v/>
      </c>
      <c r="K1073" s="53" t="str">
        <f>IF(J1073&lt;&gt;"",J1073*IF($E$1058&lt;&gt;"",1.2,1),"")</f>
        <v/>
      </c>
    </row>
    <row r="1074" spans="1:13" customFormat="1" ht="25.5" hidden="1" customHeight="1" thickBot="1" x14ac:dyDescent="0.3">
      <c r="A1074" s="7">
        <f>A1066</f>
        <v>0</v>
      </c>
      <c r="B1074" s="40"/>
      <c r="C1074" s="39"/>
      <c r="D1074" s="38"/>
      <c r="E1074" s="52"/>
      <c r="F1074" s="51"/>
      <c r="G1074" s="35" t="s">
        <v>15</v>
      </c>
      <c r="H1074" s="34"/>
      <c r="I1074" s="33"/>
      <c r="J1074" s="32" t="str">
        <f>IF(AND(H1074&lt;&gt;"",I1074&lt;&gt;""),H1074*I1074,"")</f>
        <v/>
      </c>
      <c r="K1074" s="31" t="str">
        <f>IF(J1074&lt;&gt;"",J1074*IF($E$1058&lt;&gt;"",1.2,1),"")</f>
        <v/>
      </c>
    </row>
    <row r="1075" spans="1:13" customFormat="1" ht="25.5" hidden="1" customHeight="1" x14ac:dyDescent="0.25">
      <c r="A1075" s="7">
        <f>A1066</f>
        <v>0</v>
      </c>
      <c r="B1075" s="50" t="s">
        <v>14</v>
      </c>
      <c r="C1075" s="49"/>
      <c r="D1075" s="48" t="s">
        <v>13</v>
      </c>
      <c r="E1075" s="47" t="s">
        <v>11</v>
      </c>
      <c r="F1075" s="46"/>
      <c r="G1075" s="45" t="s">
        <v>11</v>
      </c>
      <c r="H1075" s="44"/>
      <c r="I1075" s="43">
        <v>1</v>
      </c>
      <c r="J1075" s="42" t="str">
        <f>IF(AND(H1075&lt;&gt;"",I1075&lt;&gt;""),H1075*I1075,"")</f>
        <v/>
      </c>
      <c r="K1075" s="41" t="str">
        <f>IF(J1075&lt;&gt;"",J1075*IF($E$1058&lt;&gt;"",1.2,1),"")</f>
        <v/>
      </c>
    </row>
    <row r="1076" spans="1:13" customFormat="1" ht="25.5" hidden="1" customHeight="1" thickBot="1" x14ac:dyDescent="0.3">
      <c r="A1076" s="7">
        <f>A1066</f>
        <v>0</v>
      </c>
      <c r="B1076" s="40"/>
      <c r="C1076" s="39"/>
      <c r="D1076" s="38" t="s">
        <v>12</v>
      </c>
      <c r="E1076" s="37" t="s">
        <v>11</v>
      </c>
      <c r="F1076" s="36"/>
      <c r="G1076" s="35" t="s">
        <v>11</v>
      </c>
      <c r="H1076" s="34"/>
      <c r="I1076" s="33">
        <v>1</v>
      </c>
      <c r="J1076" s="32" t="str">
        <f>IF(AND(H1076&lt;&gt;"",I1076&lt;&gt;""),H1076*I1076,"")</f>
        <v/>
      </c>
      <c r="K1076" s="31" t="str">
        <f>IF(J1076&lt;&gt;"",J1076*IF($E$1058&lt;&gt;"",1.2,1),"")</f>
        <v/>
      </c>
    </row>
    <row r="1077" spans="1:13" customFormat="1" ht="25.5" hidden="1" customHeight="1" thickBot="1" x14ac:dyDescent="0.3">
      <c r="A1077" s="7">
        <f>A1066</f>
        <v>0</v>
      </c>
      <c r="B1077" s="30"/>
      <c r="C1077" s="29"/>
      <c r="D1077" s="29"/>
      <c r="E1077" s="29"/>
      <c r="F1077" s="29"/>
      <c r="G1077" s="29"/>
      <c r="H1077" s="28"/>
      <c r="I1077" s="28" t="s">
        <v>10</v>
      </c>
      <c r="J1077" s="27" t="str">
        <f>IF(SUM(J1069:J1076)&gt;0,SUM(J1069:J1076),"")</f>
        <v/>
      </c>
      <c r="K1077" s="27" t="str">
        <f>IF(SUM(K1069:K1076)&gt;0,SUM(K1069:K1076),"")</f>
        <v/>
      </c>
    </row>
    <row r="1078" spans="1:13" customFormat="1" hidden="1" x14ac:dyDescent="0.25">
      <c r="A1078" s="7">
        <f>A1066</f>
        <v>0</v>
      </c>
      <c r="B1078" s="26" t="s">
        <v>9</v>
      </c>
    </row>
    <row r="1079" spans="1:13" customFormat="1" hidden="1" x14ac:dyDescent="0.25">
      <c r="A1079" s="7">
        <f>A1066</f>
        <v>0</v>
      </c>
      <c r="B1079" s="21"/>
    </row>
    <row r="1080" spans="1:13" customFormat="1" hidden="1" x14ac:dyDescent="0.25">
      <c r="A1080" s="7">
        <f>A1066</f>
        <v>0</v>
      </c>
      <c r="B1080" s="21"/>
    </row>
    <row r="1081" spans="1:13" customFormat="1" ht="15" hidden="1" customHeight="1" x14ac:dyDescent="0.25">
      <c r="A1081" s="7">
        <f>A1066*IF([1]summary!$K$24="",1,0)</f>
        <v>0</v>
      </c>
      <c r="B1081" s="21"/>
      <c r="C1081" s="25" t="str">
        <f>$C$37</f>
        <v>Týmto zároveň potvrdzujeme, že nami predložená ponuka zodpovedá cenám obvyklým v danom mieste a čase.</v>
      </c>
      <c r="D1081" s="25"/>
      <c r="E1081" s="25"/>
      <c r="F1081" s="25"/>
      <c r="G1081" s="25"/>
      <c r="H1081" s="25"/>
      <c r="I1081" s="25"/>
      <c r="J1081" s="25"/>
    </row>
    <row r="1082" spans="1:13" customFormat="1" hidden="1" x14ac:dyDescent="0.25">
      <c r="A1082" s="7">
        <f>A1081</f>
        <v>0</v>
      </c>
      <c r="B1082" s="21"/>
    </row>
    <row r="1083" spans="1:13" customFormat="1" hidden="1" x14ac:dyDescent="0.25">
      <c r="A1083" s="7">
        <f>A1081</f>
        <v>0</v>
      </c>
      <c r="B1083" s="21"/>
    </row>
    <row r="1084" spans="1:13" customFormat="1" hidden="1" x14ac:dyDescent="0.25">
      <c r="A1084" s="7">
        <f>A1066*IF([1]summary!$F$12='Príloha č. 2'!M1084,1,0)</f>
        <v>0</v>
      </c>
      <c r="B1084" s="24" t="s">
        <v>8</v>
      </c>
      <c r="C1084" s="24"/>
      <c r="D1084" s="24"/>
      <c r="E1084" s="24"/>
      <c r="F1084" s="24"/>
      <c r="G1084" s="24"/>
      <c r="H1084" s="24"/>
      <c r="I1084" s="24"/>
      <c r="J1084" s="24"/>
      <c r="K1084" s="24"/>
      <c r="M1084" s="23" t="s">
        <v>7</v>
      </c>
    </row>
    <row r="1085" spans="1:13" customFormat="1" hidden="1" x14ac:dyDescent="0.25">
      <c r="A1085" s="7">
        <f>A1084</f>
        <v>0</v>
      </c>
      <c r="B1085" s="21"/>
    </row>
    <row r="1086" spans="1:13" customFormat="1" ht="15" hidden="1" customHeight="1" x14ac:dyDescent="0.25">
      <c r="A1086" s="7">
        <f>A1084</f>
        <v>0</v>
      </c>
      <c r="B1086" s="22" t="s">
        <v>6</v>
      </c>
      <c r="C1086" s="22"/>
      <c r="D1086" s="22"/>
      <c r="E1086" s="22"/>
      <c r="F1086" s="22"/>
      <c r="G1086" s="22"/>
      <c r="H1086" s="22"/>
      <c r="I1086" s="22"/>
      <c r="J1086" s="22"/>
      <c r="K1086" s="22"/>
    </row>
    <row r="1087" spans="1:13" customFormat="1" hidden="1" x14ac:dyDescent="0.25">
      <c r="A1087" s="7">
        <f>A1084</f>
        <v>0</v>
      </c>
      <c r="B1087" s="21"/>
    </row>
    <row r="1088" spans="1:13" customFormat="1" hidden="1" x14ac:dyDescent="0.25">
      <c r="A1088" s="7">
        <f>A1084</f>
        <v>0</v>
      </c>
      <c r="B1088" s="21"/>
    </row>
    <row r="1089" spans="1:12" customFormat="1" hidden="1" x14ac:dyDescent="0.25">
      <c r="A1089" s="7">
        <f>A1090</f>
        <v>0</v>
      </c>
      <c r="B1089" s="21"/>
    </row>
    <row r="1090" spans="1:12" customFormat="1" hidden="1" x14ac:dyDescent="0.25">
      <c r="A1090" s="7">
        <f>A1066*IF([1]summary!$K$24="",IF([1]summary!$J$20="všetky predmety spolu",0,1),IF([1]summary!$E$58="cenové ponuky komplexne",0,1))</f>
        <v>0</v>
      </c>
      <c r="B1090" s="21"/>
      <c r="C1090" s="20" t="s">
        <v>4</v>
      </c>
      <c r="D1090" s="19"/>
    </row>
    <row r="1091" spans="1:12" s="14" customFormat="1" hidden="1" x14ac:dyDescent="0.25">
      <c r="A1091" s="7">
        <f>A1090</f>
        <v>0</v>
      </c>
      <c r="C1091" s="20"/>
    </row>
    <row r="1092" spans="1:12" s="14" customFormat="1" ht="15" hidden="1" customHeight="1" x14ac:dyDescent="0.25">
      <c r="A1092" s="7">
        <f>A1090</f>
        <v>0</v>
      </c>
      <c r="C1092" s="20" t="s">
        <v>3</v>
      </c>
      <c r="D1092" s="19"/>
      <c r="G1092" s="18"/>
      <c r="H1092" s="18"/>
      <c r="I1092" s="18"/>
      <c r="J1092" s="18"/>
      <c r="K1092" s="18"/>
    </row>
    <row r="1093" spans="1:12" s="14" customFormat="1" hidden="1" x14ac:dyDescent="0.25">
      <c r="A1093" s="7">
        <f>A1090</f>
        <v>0</v>
      </c>
      <c r="F1093" s="16"/>
      <c r="G1093" s="17" t="str">
        <f>"podpis a pečiatka "&amp;IF([1]summary!$K$24="","navrhovateľa","dodávateľa")</f>
        <v>podpis a pečiatka dodávateľa</v>
      </c>
      <c r="H1093" s="17"/>
      <c r="I1093" s="17"/>
      <c r="J1093" s="17"/>
      <c r="K1093" s="17"/>
    </row>
    <row r="1094" spans="1:12" s="14" customFormat="1" hidden="1" x14ac:dyDescent="0.25">
      <c r="A1094" s="7">
        <f>A1090</f>
        <v>0</v>
      </c>
      <c r="F1094" s="16"/>
      <c r="G1094" s="15"/>
      <c r="H1094" s="15"/>
      <c r="I1094" s="15"/>
      <c r="J1094" s="15"/>
      <c r="K1094" s="15"/>
    </row>
    <row r="1095" spans="1:12" customFormat="1" ht="15" hidden="1" customHeight="1" x14ac:dyDescent="0.25">
      <c r="A1095" s="7">
        <f>A1090*IF([1]summary!$K$24="",1,0)</f>
        <v>0</v>
      </c>
      <c r="B1095" s="6" t="s">
        <v>5</v>
      </c>
      <c r="C1095" s="6"/>
      <c r="D1095" s="6"/>
      <c r="E1095" s="6"/>
      <c r="F1095" s="6"/>
      <c r="G1095" s="6"/>
      <c r="H1095" s="6"/>
      <c r="I1095" s="6"/>
      <c r="J1095" s="6"/>
      <c r="K1095" s="6"/>
      <c r="L1095" s="5"/>
    </row>
    <row r="1096" spans="1:12" customFormat="1" hidden="1" x14ac:dyDescent="0.25">
      <c r="A1096" s="7">
        <f>A1095</f>
        <v>0</v>
      </c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5"/>
    </row>
    <row r="1097" spans="1:12" customFormat="1" ht="15" hidden="1" customHeight="1" x14ac:dyDescent="0.25">
      <c r="A1097" s="7">
        <f>A1090*IF(A1095=1,0,1)</f>
        <v>0</v>
      </c>
      <c r="B1097" s="6" t="s">
        <v>0</v>
      </c>
      <c r="C1097" s="6"/>
      <c r="D1097" s="6"/>
      <c r="E1097" s="6"/>
      <c r="F1097" s="6"/>
      <c r="G1097" s="6"/>
      <c r="H1097" s="6"/>
      <c r="I1097" s="6"/>
      <c r="J1097" s="6"/>
      <c r="K1097" s="6"/>
      <c r="L1097" s="5"/>
    </row>
    <row r="1098" spans="1:12" customFormat="1" hidden="1" x14ac:dyDescent="0.25">
      <c r="A1098" s="7">
        <f>A1097</f>
        <v>0</v>
      </c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5"/>
    </row>
    <row r="1099" spans="1:12" x14ac:dyDescent="0.25">
      <c r="A1099" s="4">
        <v>1</v>
      </c>
      <c r="C1099" s="13" t="s">
        <v>4</v>
      </c>
      <c r="D1099" s="12"/>
    </row>
    <row r="1100" spans="1:12" s="8" customFormat="1" x14ac:dyDescent="0.25">
      <c r="A1100" s="4">
        <v>1</v>
      </c>
      <c r="C1100" s="13"/>
    </row>
    <row r="1101" spans="1:12" s="8" customFormat="1" ht="15" customHeight="1" x14ac:dyDescent="0.25">
      <c r="A1101" s="4">
        <v>1</v>
      </c>
      <c r="C1101" s="13" t="s">
        <v>3</v>
      </c>
      <c r="D1101" s="12"/>
      <c r="G1101" s="11"/>
      <c r="H1101" s="11"/>
      <c r="I1101" s="11"/>
      <c r="J1101" s="11"/>
      <c r="K1101" s="202"/>
    </row>
    <row r="1102" spans="1:12" s="8" customFormat="1" x14ac:dyDescent="0.25">
      <c r="A1102" s="4">
        <v>1</v>
      </c>
      <c r="F1102" s="10"/>
      <c r="G1102" s="201" t="s">
        <v>2</v>
      </c>
      <c r="H1102" s="201"/>
      <c r="I1102" s="201"/>
      <c r="J1102" s="201"/>
      <c r="K1102" s="203"/>
    </row>
    <row r="1103" spans="1:12" s="8" customFormat="1" x14ac:dyDescent="0.25">
      <c r="A1103" s="4">
        <v>1</v>
      </c>
      <c r="F1103" s="10"/>
      <c r="G1103" s="9"/>
      <c r="H1103" s="9"/>
      <c r="I1103" s="9"/>
      <c r="J1103" s="9"/>
      <c r="K1103" s="204"/>
    </row>
    <row r="1104" spans="1:12" customFormat="1" ht="15" hidden="1" customHeight="1" x14ac:dyDescent="0.25">
      <c r="A1104" s="7">
        <f>A1099*IF([1]summary!$K$24="",1,0)</f>
        <v>0</v>
      </c>
      <c r="B1104" s="6" t="s">
        <v>1</v>
      </c>
      <c r="C1104" s="6"/>
      <c r="D1104" s="6"/>
      <c r="E1104" s="6"/>
      <c r="F1104" s="6"/>
      <c r="G1104" s="6"/>
      <c r="H1104" s="6"/>
      <c r="I1104" s="6"/>
      <c r="J1104" s="6"/>
      <c r="K1104" s="6"/>
      <c r="L1104" s="5"/>
    </row>
    <row r="1105" spans="1:12" customFormat="1" hidden="1" x14ac:dyDescent="0.25">
      <c r="A1105" s="7">
        <f>A1104</f>
        <v>0</v>
      </c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5"/>
    </row>
    <row r="1106" spans="1:12" ht="15" customHeight="1" x14ac:dyDescent="0.25">
      <c r="A1106" s="4">
        <v>1</v>
      </c>
      <c r="B1106" s="198" t="s">
        <v>0</v>
      </c>
      <c r="C1106" s="198"/>
      <c r="D1106" s="198"/>
      <c r="E1106" s="198"/>
      <c r="F1106" s="198"/>
      <c r="G1106" s="198"/>
      <c r="H1106" s="198"/>
      <c r="I1106" s="198"/>
      <c r="J1106" s="198"/>
      <c r="K1106" s="3"/>
      <c r="L1106" s="3"/>
    </row>
    <row r="1107" spans="1:12" x14ac:dyDescent="0.25">
      <c r="A1107" s="4">
        <v>1</v>
      </c>
      <c r="B1107" s="198"/>
      <c r="C1107" s="198"/>
      <c r="D1107" s="198"/>
      <c r="E1107" s="198"/>
      <c r="F1107" s="198"/>
      <c r="G1107" s="198"/>
      <c r="H1107" s="198"/>
      <c r="I1107" s="198"/>
      <c r="J1107" s="198"/>
      <c r="K1107" s="3"/>
      <c r="L1107" s="3"/>
    </row>
  </sheetData>
  <sheetProtection algorithmName="SHA-512" hashValue="n5O/zZR0Yxsvlcp12lhSIRAp98vJdleImYMpIozz9M1MB8ViQlIa+Ev/X3FKF6GnU17BVYY5giiC8cBBuckbhQ==" saltValue="6+RShlle5E5bnKnAzEH2vw==" spinCount="100000" sheet="1" objects="1" scenarios="1" formatCells="0" formatColumns="0" formatRows="0" selectLockedCells="1"/>
  <autoFilter ref="A1:A1107">
    <filterColumn colId="0">
      <filters>
        <filter val="1"/>
      </filters>
    </filterColumn>
  </autoFilter>
  <mergeCells count="919">
    <mergeCell ref="B1106:J1107"/>
    <mergeCell ref="B9:J11"/>
    <mergeCell ref="G1102:J1102"/>
    <mergeCell ref="B518:D518"/>
    <mergeCell ref="E518:F518"/>
    <mergeCell ref="B519:C521"/>
    <mergeCell ref="E519:F519"/>
    <mergeCell ref="E520:F520"/>
    <mergeCell ref="E521:F521"/>
    <mergeCell ref="B536:K536"/>
    <mergeCell ref="B522:C524"/>
    <mergeCell ref="E522:F522"/>
    <mergeCell ref="E523:F523"/>
    <mergeCell ref="E524:F524"/>
    <mergeCell ref="B525:C526"/>
    <mergeCell ref="E525:F525"/>
    <mergeCell ref="E526:F526"/>
    <mergeCell ref="B96:K96"/>
    <mergeCell ref="B151:K151"/>
    <mergeCell ref="B206:K206"/>
    <mergeCell ref="B261:K261"/>
    <mergeCell ref="B316:K316"/>
    <mergeCell ref="B371:K371"/>
    <mergeCell ref="C561:D561"/>
    <mergeCell ref="E561:G561"/>
    <mergeCell ref="C562:D562"/>
    <mergeCell ref="E562:G562"/>
    <mergeCell ref="C563:D563"/>
    <mergeCell ref="E563:G563"/>
    <mergeCell ref="B552:K552"/>
    <mergeCell ref="B554:K556"/>
    <mergeCell ref="C558:G558"/>
    <mergeCell ref="C559:D559"/>
    <mergeCell ref="E559:G559"/>
    <mergeCell ref="C560:D560"/>
    <mergeCell ref="E560:G560"/>
    <mergeCell ref="B547:K548"/>
    <mergeCell ref="B1104:K1105"/>
    <mergeCell ref="C531:J531"/>
    <mergeCell ref="B534:K534"/>
    <mergeCell ref="G543:K543"/>
    <mergeCell ref="B545:K546"/>
    <mergeCell ref="J549:K549"/>
    <mergeCell ref="B550:K550"/>
    <mergeCell ref="B516:C516"/>
    <mergeCell ref="D516:J516"/>
    <mergeCell ref="C509:D509"/>
    <mergeCell ref="E509:G509"/>
    <mergeCell ref="C510:D510"/>
    <mergeCell ref="E510:G510"/>
    <mergeCell ref="C511:D511"/>
    <mergeCell ref="E511:G511"/>
    <mergeCell ref="C512:D512"/>
    <mergeCell ref="E512:G512"/>
    <mergeCell ref="C503:G503"/>
    <mergeCell ref="C504:D504"/>
    <mergeCell ref="E504:G504"/>
    <mergeCell ref="C505:D505"/>
    <mergeCell ref="E505:G505"/>
    <mergeCell ref="C513:D513"/>
    <mergeCell ref="E513:G513"/>
    <mergeCell ref="C506:D506"/>
    <mergeCell ref="E506:G506"/>
    <mergeCell ref="C507:D507"/>
    <mergeCell ref="E507:G507"/>
    <mergeCell ref="C508:D508"/>
    <mergeCell ref="E508:G508"/>
    <mergeCell ref="B492:K493"/>
    <mergeCell ref="J494:K494"/>
    <mergeCell ref="B495:K495"/>
    <mergeCell ref="B497:K497"/>
    <mergeCell ref="B499:K501"/>
    <mergeCell ref="C476:J476"/>
    <mergeCell ref="B479:K479"/>
    <mergeCell ref="G488:K488"/>
    <mergeCell ref="B490:K491"/>
    <mergeCell ref="B481:K481"/>
    <mergeCell ref="B463:D463"/>
    <mergeCell ref="E463:F463"/>
    <mergeCell ref="B464:C466"/>
    <mergeCell ref="E464:F464"/>
    <mergeCell ref="E465:F465"/>
    <mergeCell ref="E466:F466"/>
    <mergeCell ref="B467:C469"/>
    <mergeCell ref="E467:F467"/>
    <mergeCell ref="E468:F468"/>
    <mergeCell ref="E469:F469"/>
    <mergeCell ref="B470:C471"/>
    <mergeCell ref="E470:F470"/>
    <mergeCell ref="E471:F471"/>
    <mergeCell ref="C458:D458"/>
    <mergeCell ref="E458:G458"/>
    <mergeCell ref="B461:C461"/>
    <mergeCell ref="D461:J461"/>
    <mergeCell ref="C454:D454"/>
    <mergeCell ref="E454:G454"/>
    <mergeCell ref="C455:D455"/>
    <mergeCell ref="E455:G455"/>
    <mergeCell ref="C456:D456"/>
    <mergeCell ref="E456:G456"/>
    <mergeCell ref="C448:G448"/>
    <mergeCell ref="C449:D449"/>
    <mergeCell ref="E449:G449"/>
    <mergeCell ref="C450:D450"/>
    <mergeCell ref="E450:G450"/>
    <mergeCell ref="C457:D457"/>
    <mergeCell ref="E457:G457"/>
    <mergeCell ref="C451:D451"/>
    <mergeCell ref="E451:G451"/>
    <mergeCell ref="C452:D452"/>
    <mergeCell ref="E452:G452"/>
    <mergeCell ref="C453:D453"/>
    <mergeCell ref="E453:G453"/>
    <mergeCell ref="B437:K438"/>
    <mergeCell ref="J439:K439"/>
    <mergeCell ref="B440:K440"/>
    <mergeCell ref="B442:K442"/>
    <mergeCell ref="B444:K446"/>
    <mergeCell ref="C421:J421"/>
    <mergeCell ref="B424:K424"/>
    <mergeCell ref="G433:K433"/>
    <mergeCell ref="B435:K436"/>
    <mergeCell ref="B426:K426"/>
    <mergeCell ref="B408:D408"/>
    <mergeCell ref="E408:F408"/>
    <mergeCell ref="B409:C411"/>
    <mergeCell ref="E409:F409"/>
    <mergeCell ref="E410:F410"/>
    <mergeCell ref="E411:F411"/>
    <mergeCell ref="B412:C414"/>
    <mergeCell ref="E412:F412"/>
    <mergeCell ref="E413:F413"/>
    <mergeCell ref="E414:F414"/>
    <mergeCell ref="B415:C416"/>
    <mergeCell ref="E415:F415"/>
    <mergeCell ref="E416:F416"/>
    <mergeCell ref="C403:D403"/>
    <mergeCell ref="E403:G403"/>
    <mergeCell ref="B406:C406"/>
    <mergeCell ref="D406:J406"/>
    <mergeCell ref="C399:D399"/>
    <mergeCell ref="E399:G399"/>
    <mergeCell ref="C400:D400"/>
    <mergeCell ref="E400:G400"/>
    <mergeCell ref="C401:D401"/>
    <mergeCell ref="E401:G401"/>
    <mergeCell ref="C393:G393"/>
    <mergeCell ref="C394:D394"/>
    <mergeCell ref="E394:G394"/>
    <mergeCell ref="C395:D395"/>
    <mergeCell ref="E395:G395"/>
    <mergeCell ref="C402:D402"/>
    <mergeCell ref="E402:G402"/>
    <mergeCell ref="C396:D396"/>
    <mergeCell ref="E396:G396"/>
    <mergeCell ref="C397:D397"/>
    <mergeCell ref="E397:G397"/>
    <mergeCell ref="C398:D398"/>
    <mergeCell ref="E398:G398"/>
    <mergeCell ref="B382:K383"/>
    <mergeCell ref="J384:K384"/>
    <mergeCell ref="B385:K385"/>
    <mergeCell ref="B387:K387"/>
    <mergeCell ref="B389:K391"/>
    <mergeCell ref="C366:J366"/>
    <mergeCell ref="B369:K369"/>
    <mergeCell ref="G378:K378"/>
    <mergeCell ref="B380:K381"/>
    <mergeCell ref="B353:D353"/>
    <mergeCell ref="E353:F353"/>
    <mergeCell ref="B354:C356"/>
    <mergeCell ref="E354:F354"/>
    <mergeCell ref="E355:F355"/>
    <mergeCell ref="E356:F356"/>
    <mergeCell ref="B357:C359"/>
    <mergeCell ref="E357:F357"/>
    <mergeCell ref="E358:F358"/>
    <mergeCell ref="E359:F359"/>
    <mergeCell ref="B360:C361"/>
    <mergeCell ref="E360:F360"/>
    <mergeCell ref="E361:F361"/>
    <mergeCell ref="C348:D348"/>
    <mergeCell ref="E348:G348"/>
    <mergeCell ref="B351:C351"/>
    <mergeCell ref="D351:J351"/>
    <mergeCell ref="C344:D344"/>
    <mergeCell ref="E344:G344"/>
    <mergeCell ref="C345:D345"/>
    <mergeCell ref="E345:G345"/>
    <mergeCell ref="C346:D346"/>
    <mergeCell ref="E346:G346"/>
    <mergeCell ref="C338:G338"/>
    <mergeCell ref="C339:D339"/>
    <mergeCell ref="E339:G339"/>
    <mergeCell ref="C340:D340"/>
    <mergeCell ref="E340:G340"/>
    <mergeCell ref="C347:D347"/>
    <mergeCell ref="E347:G347"/>
    <mergeCell ref="C341:D341"/>
    <mergeCell ref="E341:G341"/>
    <mergeCell ref="C342:D342"/>
    <mergeCell ref="E342:G342"/>
    <mergeCell ref="C343:D343"/>
    <mergeCell ref="E343:G343"/>
    <mergeCell ref="B327:K328"/>
    <mergeCell ref="J329:K329"/>
    <mergeCell ref="B330:K330"/>
    <mergeCell ref="B332:K332"/>
    <mergeCell ref="B334:K336"/>
    <mergeCell ref="C311:J311"/>
    <mergeCell ref="B314:K314"/>
    <mergeCell ref="G323:K323"/>
    <mergeCell ref="B325:K326"/>
    <mergeCell ref="B298:D298"/>
    <mergeCell ref="E298:F298"/>
    <mergeCell ref="B299:C301"/>
    <mergeCell ref="E299:F299"/>
    <mergeCell ref="E300:F300"/>
    <mergeCell ref="E301:F301"/>
    <mergeCell ref="B302:C304"/>
    <mergeCell ref="E302:F302"/>
    <mergeCell ref="E303:F303"/>
    <mergeCell ref="E304:F304"/>
    <mergeCell ref="B305:C306"/>
    <mergeCell ref="E305:F305"/>
    <mergeCell ref="E306:F306"/>
    <mergeCell ref="C293:D293"/>
    <mergeCell ref="E293:G293"/>
    <mergeCell ref="B296:C296"/>
    <mergeCell ref="D296:J296"/>
    <mergeCell ref="C289:D289"/>
    <mergeCell ref="E289:G289"/>
    <mergeCell ref="C290:D290"/>
    <mergeCell ref="E290:G290"/>
    <mergeCell ref="C291:D291"/>
    <mergeCell ref="E291:G291"/>
    <mergeCell ref="C283:G283"/>
    <mergeCell ref="C284:D284"/>
    <mergeCell ref="E284:G284"/>
    <mergeCell ref="C285:D285"/>
    <mergeCell ref="E285:G285"/>
    <mergeCell ref="C292:D292"/>
    <mergeCell ref="E292:G292"/>
    <mergeCell ref="C286:D286"/>
    <mergeCell ref="E286:G286"/>
    <mergeCell ref="C287:D287"/>
    <mergeCell ref="E287:G287"/>
    <mergeCell ref="C288:D288"/>
    <mergeCell ref="E288:G288"/>
    <mergeCell ref="B272:K273"/>
    <mergeCell ref="J274:K274"/>
    <mergeCell ref="B275:K275"/>
    <mergeCell ref="B277:K277"/>
    <mergeCell ref="B279:K281"/>
    <mergeCell ref="C256:J256"/>
    <mergeCell ref="B259:K259"/>
    <mergeCell ref="G268:K268"/>
    <mergeCell ref="B270:K271"/>
    <mergeCell ref="B243:D243"/>
    <mergeCell ref="E243:F243"/>
    <mergeCell ref="B244:C246"/>
    <mergeCell ref="E244:F244"/>
    <mergeCell ref="E245:F245"/>
    <mergeCell ref="E246:F246"/>
    <mergeCell ref="B247:C249"/>
    <mergeCell ref="E247:F247"/>
    <mergeCell ref="E248:F248"/>
    <mergeCell ref="E249:F249"/>
    <mergeCell ref="B250:C251"/>
    <mergeCell ref="E250:F250"/>
    <mergeCell ref="E251:F251"/>
    <mergeCell ref="C238:D238"/>
    <mergeCell ref="E238:G238"/>
    <mergeCell ref="B241:C241"/>
    <mergeCell ref="D241:J241"/>
    <mergeCell ref="C234:D234"/>
    <mergeCell ref="E234:G234"/>
    <mergeCell ref="C235:D235"/>
    <mergeCell ref="E235:G235"/>
    <mergeCell ref="C236:D236"/>
    <mergeCell ref="E236:G236"/>
    <mergeCell ref="C228:G228"/>
    <mergeCell ref="C229:D229"/>
    <mergeCell ref="E229:G229"/>
    <mergeCell ref="C230:D230"/>
    <mergeCell ref="E230:G230"/>
    <mergeCell ref="C237:D237"/>
    <mergeCell ref="E237:G237"/>
    <mergeCell ref="C231:D231"/>
    <mergeCell ref="E231:G231"/>
    <mergeCell ref="C232:D232"/>
    <mergeCell ref="E232:G232"/>
    <mergeCell ref="C233:D233"/>
    <mergeCell ref="E233:G233"/>
    <mergeCell ref="B217:K218"/>
    <mergeCell ref="J219:K219"/>
    <mergeCell ref="B220:K220"/>
    <mergeCell ref="B222:K222"/>
    <mergeCell ref="B224:K226"/>
    <mergeCell ref="C201:J201"/>
    <mergeCell ref="B204:K204"/>
    <mergeCell ref="G213:K213"/>
    <mergeCell ref="B215:K216"/>
    <mergeCell ref="B188:D188"/>
    <mergeCell ref="E188:F188"/>
    <mergeCell ref="B189:C191"/>
    <mergeCell ref="E189:F189"/>
    <mergeCell ref="E190:F190"/>
    <mergeCell ref="E191:F191"/>
    <mergeCell ref="B192:C194"/>
    <mergeCell ref="E192:F192"/>
    <mergeCell ref="E193:F193"/>
    <mergeCell ref="E194:F194"/>
    <mergeCell ref="B195:C196"/>
    <mergeCell ref="E195:F195"/>
    <mergeCell ref="E196:F196"/>
    <mergeCell ref="C183:D183"/>
    <mergeCell ref="E183:G183"/>
    <mergeCell ref="B186:C186"/>
    <mergeCell ref="D186:J186"/>
    <mergeCell ref="C179:D179"/>
    <mergeCell ref="E179:G179"/>
    <mergeCell ref="C180:D180"/>
    <mergeCell ref="E180:G180"/>
    <mergeCell ref="C181:D181"/>
    <mergeCell ref="E181:G181"/>
    <mergeCell ref="C173:G173"/>
    <mergeCell ref="C174:D174"/>
    <mergeCell ref="E174:G174"/>
    <mergeCell ref="C175:D175"/>
    <mergeCell ref="E175:G175"/>
    <mergeCell ref="C182:D182"/>
    <mergeCell ref="E182:G182"/>
    <mergeCell ref="C176:D176"/>
    <mergeCell ref="E176:G176"/>
    <mergeCell ref="C177:D177"/>
    <mergeCell ref="E177:G177"/>
    <mergeCell ref="C178:D178"/>
    <mergeCell ref="E178:G178"/>
    <mergeCell ref="B162:K163"/>
    <mergeCell ref="J164:K164"/>
    <mergeCell ref="B165:K165"/>
    <mergeCell ref="B167:K167"/>
    <mergeCell ref="B169:K171"/>
    <mergeCell ref="C146:J146"/>
    <mergeCell ref="B149:K149"/>
    <mergeCell ref="G158:K158"/>
    <mergeCell ref="B160:K161"/>
    <mergeCell ref="B133:D133"/>
    <mergeCell ref="E133:F133"/>
    <mergeCell ref="B134:C136"/>
    <mergeCell ref="E134:F134"/>
    <mergeCell ref="E135:F135"/>
    <mergeCell ref="E136:F136"/>
    <mergeCell ref="B137:C139"/>
    <mergeCell ref="E137:F137"/>
    <mergeCell ref="E138:F138"/>
    <mergeCell ref="E139:F139"/>
    <mergeCell ref="B140:C141"/>
    <mergeCell ref="E140:F140"/>
    <mergeCell ref="E141:F141"/>
    <mergeCell ref="C128:D128"/>
    <mergeCell ref="E128:G128"/>
    <mergeCell ref="B131:C131"/>
    <mergeCell ref="D131:J131"/>
    <mergeCell ref="C124:D124"/>
    <mergeCell ref="E124:G124"/>
    <mergeCell ref="C125:D125"/>
    <mergeCell ref="E125:G125"/>
    <mergeCell ref="C126:D126"/>
    <mergeCell ref="E126:G126"/>
    <mergeCell ref="C15:D15"/>
    <mergeCell ref="C16:D16"/>
    <mergeCell ref="C19:D19"/>
    <mergeCell ref="E15:G15"/>
    <mergeCell ref="E16:G16"/>
    <mergeCell ref="E17:G17"/>
    <mergeCell ref="E18:G18"/>
    <mergeCell ref="E19:G19"/>
    <mergeCell ref="C17:D17"/>
    <mergeCell ref="C18:D18"/>
    <mergeCell ref="B42:K42"/>
    <mergeCell ref="C70:D70"/>
    <mergeCell ref="E70:G70"/>
    <mergeCell ref="C66:D66"/>
    <mergeCell ref="E69:G69"/>
    <mergeCell ref="E66:G66"/>
    <mergeCell ref="C67:D67"/>
    <mergeCell ref="E67:G67"/>
    <mergeCell ref="E28:F28"/>
    <mergeCell ref="E23:G23"/>
    <mergeCell ref="B28:D28"/>
    <mergeCell ref="E31:F31"/>
    <mergeCell ref="E32:F32"/>
    <mergeCell ref="J109:K109"/>
    <mergeCell ref="B52:K53"/>
    <mergeCell ref="B50:K51"/>
    <mergeCell ref="G48:K48"/>
    <mergeCell ref="B40:K40"/>
    <mergeCell ref="E20:G20"/>
    <mergeCell ref="E21:G21"/>
    <mergeCell ref="E22:G22"/>
    <mergeCell ref="C23:D23"/>
    <mergeCell ref="B5:K5"/>
    <mergeCell ref="B7:K7"/>
    <mergeCell ref="C14:D14"/>
    <mergeCell ref="E14:G14"/>
    <mergeCell ref="C13:G13"/>
    <mergeCell ref="J4:K4"/>
    <mergeCell ref="B31:C32"/>
    <mergeCell ref="B26:C26"/>
    <mergeCell ref="D26:J26"/>
    <mergeCell ref="C37:J37"/>
    <mergeCell ref="E29:F29"/>
    <mergeCell ref="E30:F30"/>
    <mergeCell ref="C20:D20"/>
    <mergeCell ref="C21:D21"/>
    <mergeCell ref="C22:D22"/>
    <mergeCell ref="C73:D73"/>
    <mergeCell ref="E73:G73"/>
    <mergeCell ref="C68:D68"/>
    <mergeCell ref="E68:G68"/>
    <mergeCell ref="E85:F85"/>
    <mergeCell ref="C69:D69"/>
    <mergeCell ref="E84:F84"/>
    <mergeCell ref="C64:D64"/>
    <mergeCell ref="E64:G64"/>
    <mergeCell ref="C65:D65"/>
    <mergeCell ref="E65:G65"/>
    <mergeCell ref="B76:C76"/>
    <mergeCell ref="D76:J76"/>
    <mergeCell ref="C71:D71"/>
    <mergeCell ref="E71:G71"/>
    <mergeCell ref="C72:D72"/>
    <mergeCell ref="E72:G72"/>
    <mergeCell ref="C127:D127"/>
    <mergeCell ref="E127:G127"/>
    <mergeCell ref="J54:K54"/>
    <mergeCell ref="B55:K55"/>
    <mergeCell ref="B57:K57"/>
    <mergeCell ref="B59:K61"/>
    <mergeCell ref="C63:G63"/>
    <mergeCell ref="C91:J91"/>
    <mergeCell ref="B94:K94"/>
    <mergeCell ref="G103:K103"/>
    <mergeCell ref="C123:D123"/>
    <mergeCell ref="E123:G123"/>
    <mergeCell ref="B114:K116"/>
    <mergeCell ref="C118:G118"/>
    <mergeCell ref="C119:D119"/>
    <mergeCell ref="E119:G119"/>
    <mergeCell ref="C120:D120"/>
    <mergeCell ref="E120:G120"/>
    <mergeCell ref="B105:K106"/>
    <mergeCell ref="E86:F86"/>
    <mergeCell ref="B85:C86"/>
    <mergeCell ref="C121:D121"/>
    <mergeCell ref="E121:G121"/>
    <mergeCell ref="C122:D122"/>
    <mergeCell ref="E122:G122"/>
    <mergeCell ref="B110:K110"/>
    <mergeCell ref="B112:K112"/>
    <mergeCell ref="B107:K108"/>
    <mergeCell ref="E564:G564"/>
    <mergeCell ref="C565:D565"/>
    <mergeCell ref="E565:G565"/>
    <mergeCell ref="C566:D566"/>
    <mergeCell ref="E566:G566"/>
    <mergeCell ref="C567:D567"/>
    <mergeCell ref="E567:G567"/>
    <mergeCell ref="C564:D564"/>
    <mergeCell ref="E576:F576"/>
    <mergeCell ref="B78:D78"/>
    <mergeCell ref="E78:F78"/>
    <mergeCell ref="B79:C81"/>
    <mergeCell ref="E79:F79"/>
    <mergeCell ref="B82:C84"/>
    <mergeCell ref="E80:F80"/>
    <mergeCell ref="E81:F81"/>
    <mergeCell ref="E82:F82"/>
    <mergeCell ref="E83:F83"/>
    <mergeCell ref="B589:K589"/>
    <mergeCell ref="C568:D568"/>
    <mergeCell ref="E568:G568"/>
    <mergeCell ref="B571:C571"/>
    <mergeCell ref="D571:J571"/>
    <mergeCell ref="B573:D573"/>
    <mergeCell ref="E573:F573"/>
    <mergeCell ref="B574:C576"/>
    <mergeCell ref="E574:F574"/>
    <mergeCell ref="E575:F575"/>
    <mergeCell ref="C613:G613"/>
    <mergeCell ref="B591:K591"/>
    <mergeCell ref="B577:C579"/>
    <mergeCell ref="E577:F577"/>
    <mergeCell ref="E578:F578"/>
    <mergeCell ref="E579:F579"/>
    <mergeCell ref="B580:C581"/>
    <mergeCell ref="E580:F580"/>
    <mergeCell ref="E581:F581"/>
    <mergeCell ref="C586:J586"/>
    <mergeCell ref="E617:G617"/>
    <mergeCell ref="C618:D618"/>
    <mergeCell ref="E618:G618"/>
    <mergeCell ref="G598:K598"/>
    <mergeCell ref="B600:K601"/>
    <mergeCell ref="B602:K603"/>
    <mergeCell ref="J604:K604"/>
    <mergeCell ref="B605:K605"/>
    <mergeCell ref="B607:K607"/>
    <mergeCell ref="B609:K611"/>
    <mergeCell ref="E622:G622"/>
    <mergeCell ref="C623:D623"/>
    <mergeCell ref="E623:G623"/>
    <mergeCell ref="C614:D614"/>
    <mergeCell ref="E614:G614"/>
    <mergeCell ref="C615:D615"/>
    <mergeCell ref="E615:G615"/>
    <mergeCell ref="C616:D616"/>
    <mergeCell ref="E616:G616"/>
    <mergeCell ref="C617:D617"/>
    <mergeCell ref="E632:F632"/>
    <mergeCell ref="E633:F633"/>
    <mergeCell ref="E634:F634"/>
    <mergeCell ref="C619:D619"/>
    <mergeCell ref="E619:G619"/>
    <mergeCell ref="C620:D620"/>
    <mergeCell ref="E620:G620"/>
    <mergeCell ref="C621:D621"/>
    <mergeCell ref="E621:G621"/>
    <mergeCell ref="C622:D622"/>
    <mergeCell ref="B646:K646"/>
    <mergeCell ref="B626:C626"/>
    <mergeCell ref="D626:J626"/>
    <mergeCell ref="B628:D628"/>
    <mergeCell ref="E628:F628"/>
    <mergeCell ref="B629:C631"/>
    <mergeCell ref="E629:F629"/>
    <mergeCell ref="E630:F630"/>
    <mergeCell ref="E631:F631"/>
    <mergeCell ref="B632:C634"/>
    <mergeCell ref="C670:D670"/>
    <mergeCell ref="E670:G670"/>
    <mergeCell ref="B635:C636"/>
    <mergeCell ref="E635:F635"/>
    <mergeCell ref="E636:F636"/>
    <mergeCell ref="C641:J641"/>
    <mergeCell ref="B644:K644"/>
    <mergeCell ref="G653:K653"/>
    <mergeCell ref="B655:K656"/>
    <mergeCell ref="B657:K658"/>
    <mergeCell ref="E674:G674"/>
    <mergeCell ref="C675:D675"/>
    <mergeCell ref="E675:G675"/>
    <mergeCell ref="J659:K659"/>
    <mergeCell ref="B660:K660"/>
    <mergeCell ref="B662:K662"/>
    <mergeCell ref="B664:K666"/>
    <mergeCell ref="C668:G668"/>
    <mergeCell ref="C669:D669"/>
    <mergeCell ref="E669:G669"/>
    <mergeCell ref="D681:J681"/>
    <mergeCell ref="B683:D683"/>
    <mergeCell ref="E683:F683"/>
    <mergeCell ref="C671:D671"/>
    <mergeCell ref="E671:G671"/>
    <mergeCell ref="C672:D672"/>
    <mergeCell ref="E672:G672"/>
    <mergeCell ref="C673:D673"/>
    <mergeCell ref="E673:G673"/>
    <mergeCell ref="C674:D674"/>
    <mergeCell ref="B690:C691"/>
    <mergeCell ref="E690:F690"/>
    <mergeCell ref="E691:F691"/>
    <mergeCell ref="C676:D676"/>
    <mergeCell ref="E676:G676"/>
    <mergeCell ref="C677:D677"/>
    <mergeCell ref="E677:G677"/>
    <mergeCell ref="C678:D678"/>
    <mergeCell ref="E678:G678"/>
    <mergeCell ref="B681:C681"/>
    <mergeCell ref="B684:C686"/>
    <mergeCell ref="E684:F684"/>
    <mergeCell ref="E685:F685"/>
    <mergeCell ref="E686:F686"/>
    <mergeCell ref="B687:C689"/>
    <mergeCell ref="E687:F687"/>
    <mergeCell ref="E688:F688"/>
    <mergeCell ref="E689:F689"/>
    <mergeCell ref="E727:G727"/>
    <mergeCell ref="C696:J696"/>
    <mergeCell ref="B699:K699"/>
    <mergeCell ref="G708:K708"/>
    <mergeCell ref="B710:K711"/>
    <mergeCell ref="B712:K713"/>
    <mergeCell ref="J714:K714"/>
    <mergeCell ref="B715:K715"/>
    <mergeCell ref="B717:K717"/>
    <mergeCell ref="B701:K701"/>
    <mergeCell ref="E732:G732"/>
    <mergeCell ref="B719:K721"/>
    <mergeCell ref="C723:G723"/>
    <mergeCell ref="C724:D724"/>
    <mergeCell ref="E724:G724"/>
    <mergeCell ref="C725:D725"/>
    <mergeCell ref="E725:G725"/>
    <mergeCell ref="C726:D726"/>
    <mergeCell ref="E726:G726"/>
    <mergeCell ref="C727:D727"/>
    <mergeCell ref="E741:F741"/>
    <mergeCell ref="C728:D728"/>
    <mergeCell ref="E728:G728"/>
    <mergeCell ref="C729:D729"/>
    <mergeCell ref="E729:G729"/>
    <mergeCell ref="C730:D730"/>
    <mergeCell ref="E730:G730"/>
    <mergeCell ref="C731:D731"/>
    <mergeCell ref="E731:G731"/>
    <mergeCell ref="C732:D732"/>
    <mergeCell ref="B754:K754"/>
    <mergeCell ref="C733:D733"/>
    <mergeCell ref="E733:G733"/>
    <mergeCell ref="B736:C736"/>
    <mergeCell ref="D736:J736"/>
    <mergeCell ref="B738:D738"/>
    <mergeCell ref="E738:F738"/>
    <mergeCell ref="B739:C741"/>
    <mergeCell ref="E739:F739"/>
    <mergeCell ref="E740:F740"/>
    <mergeCell ref="C778:G778"/>
    <mergeCell ref="B756:K756"/>
    <mergeCell ref="B742:C744"/>
    <mergeCell ref="E742:F742"/>
    <mergeCell ref="E743:F743"/>
    <mergeCell ref="E744:F744"/>
    <mergeCell ref="B745:C746"/>
    <mergeCell ref="E745:F745"/>
    <mergeCell ref="E746:F746"/>
    <mergeCell ref="C751:J751"/>
    <mergeCell ref="E782:G782"/>
    <mergeCell ref="C783:D783"/>
    <mergeCell ref="E783:G783"/>
    <mergeCell ref="G763:K763"/>
    <mergeCell ref="B765:K766"/>
    <mergeCell ref="B767:K768"/>
    <mergeCell ref="J769:K769"/>
    <mergeCell ref="B770:K770"/>
    <mergeCell ref="B772:K772"/>
    <mergeCell ref="B774:K776"/>
    <mergeCell ref="E787:G787"/>
    <mergeCell ref="C788:D788"/>
    <mergeCell ref="E788:G788"/>
    <mergeCell ref="C779:D779"/>
    <mergeCell ref="E779:G779"/>
    <mergeCell ref="C780:D780"/>
    <mergeCell ref="E780:G780"/>
    <mergeCell ref="C781:D781"/>
    <mergeCell ref="E781:G781"/>
    <mergeCell ref="C782:D782"/>
    <mergeCell ref="E797:F797"/>
    <mergeCell ref="E798:F798"/>
    <mergeCell ref="E799:F799"/>
    <mergeCell ref="C784:D784"/>
    <mergeCell ref="E784:G784"/>
    <mergeCell ref="C785:D785"/>
    <mergeCell ref="E785:G785"/>
    <mergeCell ref="C786:D786"/>
    <mergeCell ref="E786:G786"/>
    <mergeCell ref="C787:D787"/>
    <mergeCell ref="B811:K811"/>
    <mergeCell ref="B791:C791"/>
    <mergeCell ref="D791:J791"/>
    <mergeCell ref="B793:D793"/>
    <mergeCell ref="E793:F793"/>
    <mergeCell ref="B794:C796"/>
    <mergeCell ref="E794:F794"/>
    <mergeCell ref="E795:F795"/>
    <mergeCell ref="E796:F796"/>
    <mergeCell ref="B797:C799"/>
    <mergeCell ref="C835:D835"/>
    <mergeCell ref="E835:G835"/>
    <mergeCell ref="B800:C801"/>
    <mergeCell ref="E800:F800"/>
    <mergeCell ref="E801:F801"/>
    <mergeCell ref="C806:J806"/>
    <mergeCell ref="B809:K809"/>
    <mergeCell ref="G818:K818"/>
    <mergeCell ref="B820:K821"/>
    <mergeCell ref="B822:K823"/>
    <mergeCell ref="E839:G839"/>
    <mergeCell ref="C840:D840"/>
    <mergeCell ref="E840:G840"/>
    <mergeCell ref="J824:K824"/>
    <mergeCell ref="B825:K825"/>
    <mergeCell ref="B827:K827"/>
    <mergeCell ref="B829:K831"/>
    <mergeCell ref="C833:G833"/>
    <mergeCell ref="C834:D834"/>
    <mergeCell ref="E834:G834"/>
    <mergeCell ref="D846:J846"/>
    <mergeCell ref="B848:D848"/>
    <mergeCell ref="E848:F848"/>
    <mergeCell ref="C836:D836"/>
    <mergeCell ref="E836:G836"/>
    <mergeCell ref="C837:D837"/>
    <mergeCell ref="E837:G837"/>
    <mergeCell ref="C838:D838"/>
    <mergeCell ref="E838:G838"/>
    <mergeCell ref="C839:D839"/>
    <mergeCell ref="B855:C856"/>
    <mergeCell ref="E855:F855"/>
    <mergeCell ref="E856:F856"/>
    <mergeCell ref="C841:D841"/>
    <mergeCell ref="E841:G841"/>
    <mergeCell ref="C842:D842"/>
    <mergeCell ref="E842:G842"/>
    <mergeCell ref="C843:D843"/>
    <mergeCell ref="E843:G843"/>
    <mergeCell ref="B846:C846"/>
    <mergeCell ref="B882:K882"/>
    <mergeCell ref="B866:K866"/>
    <mergeCell ref="B849:C851"/>
    <mergeCell ref="E849:F849"/>
    <mergeCell ref="E850:F850"/>
    <mergeCell ref="E851:F851"/>
    <mergeCell ref="B852:C854"/>
    <mergeCell ref="E852:F852"/>
    <mergeCell ref="E853:F853"/>
    <mergeCell ref="E854:F854"/>
    <mergeCell ref="E891:G891"/>
    <mergeCell ref="C892:D892"/>
    <mergeCell ref="E892:G892"/>
    <mergeCell ref="C861:J861"/>
    <mergeCell ref="B864:K864"/>
    <mergeCell ref="G873:K873"/>
    <mergeCell ref="B875:K876"/>
    <mergeCell ref="B877:K878"/>
    <mergeCell ref="J879:K879"/>
    <mergeCell ref="B880:K880"/>
    <mergeCell ref="E896:G896"/>
    <mergeCell ref="C897:D897"/>
    <mergeCell ref="E897:G897"/>
    <mergeCell ref="B884:K886"/>
    <mergeCell ref="C888:G888"/>
    <mergeCell ref="C889:D889"/>
    <mergeCell ref="E889:G889"/>
    <mergeCell ref="C890:D890"/>
    <mergeCell ref="E890:G890"/>
    <mergeCell ref="C891:D891"/>
    <mergeCell ref="E904:F904"/>
    <mergeCell ref="E905:F905"/>
    <mergeCell ref="E906:F906"/>
    <mergeCell ref="C893:D893"/>
    <mergeCell ref="E893:G893"/>
    <mergeCell ref="C894:D894"/>
    <mergeCell ref="E894:G894"/>
    <mergeCell ref="C895:D895"/>
    <mergeCell ref="E895:G895"/>
    <mergeCell ref="C896:D896"/>
    <mergeCell ref="E911:F911"/>
    <mergeCell ref="C916:J916"/>
    <mergeCell ref="B919:K919"/>
    <mergeCell ref="C898:D898"/>
    <mergeCell ref="E898:G898"/>
    <mergeCell ref="B901:C901"/>
    <mergeCell ref="D901:J901"/>
    <mergeCell ref="B903:D903"/>
    <mergeCell ref="E903:F903"/>
    <mergeCell ref="B904:C906"/>
    <mergeCell ref="B937:K937"/>
    <mergeCell ref="B939:K941"/>
    <mergeCell ref="C943:G943"/>
    <mergeCell ref="B921:K921"/>
    <mergeCell ref="B907:C909"/>
    <mergeCell ref="E907:F907"/>
    <mergeCell ref="E908:F908"/>
    <mergeCell ref="E909:F909"/>
    <mergeCell ref="B910:C911"/>
    <mergeCell ref="E910:F910"/>
    <mergeCell ref="E946:G946"/>
    <mergeCell ref="C947:D947"/>
    <mergeCell ref="E947:G947"/>
    <mergeCell ref="C948:D948"/>
    <mergeCell ref="E948:G948"/>
    <mergeCell ref="G928:K928"/>
    <mergeCell ref="B930:K931"/>
    <mergeCell ref="B932:K933"/>
    <mergeCell ref="J934:K934"/>
    <mergeCell ref="B935:K935"/>
    <mergeCell ref="E951:G951"/>
    <mergeCell ref="C952:D952"/>
    <mergeCell ref="E952:G952"/>
    <mergeCell ref="C953:D953"/>
    <mergeCell ref="E953:G953"/>
    <mergeCell ref="C944:D944"/>
    <mergeCell ref="E944:G944"/>
    <mergeCell ref="C945:D945"/>
    <mergeCell ref="E945:G945"/>
    <mergeCell ref="C946:D946"/>
    <mergeCell ref="E961:F961"/>
    <mergeCell ref="B962:C964"/>
    <mergeCell ref="E962:F962"/>
    <mergeCell ref="E963:F963"/>
    <mergeCell ref="E964:F964"/>
    <mergeCell ref="C949:D949"/>
    <mergeCell ref="E949:G949"/>
    <mergeCell ref="C950:D950"/>
    <mergeCell ref="E950:G950"/>
    <mergeCell ref="C951:D951"/>
    <mergeCell ref="B985:K986"/>
    <mergeCell ref="B987:K988"/>
    <mergeCell ref="B976:K976"/>
    <mergeCell ref="B956:C956"/>
    <mergeCell ref="D956:J956"/>
    <mergeCell ref="B958:D958"/>
    <mergeCell ref="E958:F958"/>
    <mergeCell ref="B959:C961"/>
    <mergeCell ref="E959:F959"/>
    <mergeCell ref="E960:F960"/>
    <mergeCell ref="C999:D999"/>
    <mergeCell ref="E999:G999"/>
    <mergeCell ref="C1000:D1000"/>
    <mergeCell ref="E1000:G1000"/>
    <mergeCell ref="B965:C966"/>
    <mergeCell ref="E965:F965"/>
    <mergeCell ref="E966:F966"/>
    <mergeCell ref="C971:J971"/>
    <mergeCell ref="B974:K974"/>
    <mergeCell ref="G983:K983"/>
    <mergeCell ref="E1003:G1003"/>
    <mergeCell ref="C1004:D1004"/>
    <mergeCell ref="E1004:G1004"/>
    <mergeCell ref="C1005:D1005"/>
    <mergeCell ref="E1005:G1005"/>
    <mergeCell ref="J989:K989"/>
    <mergeCell ref="B990:K990"/>
    <mergeCell ref="B992:K992"/>
    <mergeCell ref="B994:K996"/>
    <mergeCell ref="C998:G998"/>
    <mergeCell ref="E1008:G1008"/>
    <mergeCell ref="B1011:C1011"/>
    <mergeCell ref="D1011:J1011"/>
    <mergeCell ref="B1013:D1013"/>
    <mergeCell ref="E1013:F1013"/>
    <mergeCell ref="C1001:D1001"/>
    <mergeCell ref="E1001:G1001"/>
    <mergeCell ref="C1002:D1002"/>
    <mergeCell ref="E1002:G1002"/>
    <mergeCell ref="C1003:D1003"/>
    <mergeCell ref="E1018:F1018"/>
    <mergeCell ref="E1019:F1019"/>
    <mergeCell ref="B1020:C1021"/>
    <mergeCell ref="E1020:F1020"/>
    <mergeCell ref="E1021:F1021"/>
    <mergeCell ref="C1006:D1006"/>
    <mergeCell ref="E1006:G1006"/>
    <mergeCell ref="C1007:D1007"/>
    <mergeCell ref="E1007:G1007"/>
    <mergeCell ref="C1008:D1008"/>
    <mergeCell ref="J1044:K1044"/>
    <mergeCell ref="B1045:K1045"/>
    <mergeCell ref="B1047:K1047"/>
    <mergeCell ref="B1031:K1031"/>
    <mergeCell ref="B1014:C1016"/>
    <mergeCell ref="E1014:F1014"/>
    <mergeCell ref="E1015:F1015"/>
    <mergeCell ref="E1016:F1016"/>
    <mergeCell ref="B1017:C1019"/>
    <mergeCell ref="E1017:F1017"/>
    <mergeCell ref="E1055:G1055"/>
    <mergeCell ref="C1056:D1056"/>
    <mergeCell ref="E1056:G1056"/>
    <mergeCell ref="C1057:D1057"/>
    <mergeCell ref="E1057:G1057"/>
    <mergeCell ref="C1026:J1026"/>
    <mergeCell ref="B1029:K1029"/>
    <mergeCell ref="G1038:K1038"/>
    <mergeCell ref="B1040:K1041"/>
    <mergeCell ref="B1042:K1043"/>
    <mergeCell ref="E1060:G1060"/>
    <mergeCell ref="C1061:D1061"/>
    <mergeCell ref="E1061:G1061"/>
    <mergeCell ref="C1062:D1062"/>
    <mergeCell ref="E1062:G1062"/>
    <mergeCell ref="B1049:K1051"/>
    <mergeCell ref="C1053:G1053"/>
    <mergeCell ref="C1054:D1054"/>
    <mergeCell ref="E1054:G1054"/>
    <mergeCell ref="C1055:D1055"/>
    <mergeCell ref="E1068:F1068"/>
    <mergeCell ref="B1069:C1071"/>
    <mergeCell ref="E1069:F1069"/>
    <mergeCell ref="E1070:F1070"/>
    <mergeCell ref="E1071:F1071"/>
    <mergeCell ref="C1058:D1058"/>
    <mergeCell ref="E1058:G1058"/>
    <mergeCell ref="C1059:D1059"/>
    <mergeCell ref="E1059:G1059"/>
    <mergeCell ref="C1060:D1060"/>
    <mergeCell ref="E1075:F1075"/>
    <mergeCell ref="E1076:F1076"/>
    <mergeCell ref="C1081:J1081"/>
    <mergeCell ref="B1084:K1084"/>
    <mergeCell ref="B1086:K1086"/>
    <mergeCell ref="C1063:D1063"/>
    <mergeCell ref="E1063:G1063"/>
    <mergeCell ref="B1066:C1066"/>
    <mergeCell ref="D1066:J1066"/>
    <mergeCell ref="B1068:D1068"/>
    <mergeCell ref="B29:D29"/>
    <mergeCell ref="B30:D30"/>
    <mergeCell ref="G1093:K1093"/>
    <mergeCell ref="B1095:K1096"/>
    <mergeCell ref="B1097:K1098"/>
    <mergeCell ref="B1072:C1074"/>
    <mergeCell ref="E1072:F1072"/>
    <mergeCell ref="E1073:F1073"/>
    <mergeCell ref="E1074:F1074"/>
    <mergeCell ref="B1075:C1076"/>
  </mergeCell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F0A6565-CF5A-49CA-992E-7F04286EA5E0}">
            <xm:f>AND([Predloha_mimo_zakona_VO.xlsm]summary!#REF!&lt;[Predloha_mimo_zakona_VO.xlsm]summary!#REF!,LEFT([Predloha_mimo_zakona_VO.xlsm]summary!#REF!,8)="Cena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K1066:K1077 K1011:K1022 K956:K967 K76:K87 K131:K142 K186:K197 K241:K252 K296:K307 K351:K362 K406:K417 K461:K472 K516:K527 K571:K582 K626:K637 K681:K692 K736:K747 K791:K802 K846:K857 K901:K912 K26:K33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2019-06-24T12:01:33Z</dcterms:created>
  <dcterms:modified xsi:type="dcterms:W3CDTF">2019-06-24T12:03:44Z</dcterms:modified>
</cp:coreProperties>
</file>